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queryTables/queryTable2.xml" ContentType="application/vnd.openxmlformats-officedocument.spreadsheetml.queryTable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queryTables/queryTable3.xml" ContentType="application/vnd.openxmlformats-officedocument.spreadsheetml.queryTable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queryTables/queryTable4.xml" ContentType="application/vnd.openxmlformats-officedocument.spreadsheetml.queryTable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queryTables/queryTable5.xml" ContentType="application/vnd.openxmlformats-officedocument.spreadsheetml.queryTab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520" windowHeight="15540" tabRatio="835" activeTab="8"/>
  </bookViews>
  <sheets>
    <sheet name="BR" sheetId="1" r:id="rId1"/>
    <sheet name="backrub2" sheetId="5" state="hidden" r:id="rId2"/>
    <sheet name="MD" sheetId="8" r:id="rId3"/>
    <sheet name="KIC" sheetId="9" r:id="rId4"/>
    <sheet name="IM" sheetId="10" r:id="rId5"/>
    <sheet name="BR2" sheetId="11" r:id="rId6"/>
    <sheet name="MD2" sheetId="12" r:id="rId7"/>
    <sheet name="KIC2" sheetId="13" r:id="rId8"/>
    <sheet name="IM2" sheetId="14" r:id="rId9"/>
    <sheet name="fitting" sheetId="7" r:id="rId10"/>
  </sheets>
  <definedNames>
    <definedName name="BR" localSheetId="5">'BR2'!$A$2:$I$441</definedName>
    <definedName name="KIC" localSheetId="7">'KIC2'!$A$2:$I$441</definedName>
    <definedName name="MD" localSheetId="6">'MD2'!$A$2:$I$441</definedName>
    <definedName name="PLOT1" localSheetId="0">BR!$A$3:$A$38</definedName>
    <definedName name="solver_adj" localSheetId="9" hidden="1">fitting!$S$2,fitting!$R$4:$S$4</definedName>
    <definedName name="solver_cvg" localSheetId="9" hidden="1">0.0001</definedName>
    <definedName name="solver_drv" localSheetId="9" hidden="1">1</definedName>
    <definedName name="solver_eng" localSheetId="9" hidden="1">1</definedName>
    <definedName name="solver_itr" localSheetId="9" hidden="1">2147483647</definedName>
    <definedName name="solver_lin" localSheetId="9" hidden="1">2</definedName>
    <definedName name="solver_mip" localSheetId="9" hidden="1">2147483647</definedName>
    <definedName name="solver_mni" localSheetId="9" hidden="1">30</definedName>
    <definedName name="solver_mrt" localSheetId="9" hidden="1">0.075</definedName>
    <definedName name="solver_msl" localSheetId="9" hidden="1">2</definedName>
    <definedName name="solver_neg" localSheetId="9" hidden="1">1</definedName>
    <definedName name="solver_nod" localSheetId="9" hidden="1">2147483647</definedName>
    <definedName name="solver_num" localSheetId="9" hidden="1">0</definedName>
    <definedName name="solver_opt" localSheetId="9" hidden="1">fitting!$Q$2</definedName>
    <definedName name="solver_pre" localSheetId="9" hidden="1">0.000001</definedName>
    <definedName name="solver_rbv" localSheetId="9" hidden="1">1</definedName>
    <definedName name="solver_rlx" localSheetId="9" hidden="1">2</definedName>
    <definedName name="solver_rsd" localSheetId="9" hidden="1">0</definedName>
    <definedName name="solver_scl" localSheetId="9" hidden="1">1</definedName>
    <definedName name="solver_sho" localSheetId="9" hidden="1">2</definedName>
    <definedName name="solver_ssz" localSheetId="9" hidden="1">100</definedName>
    <definedName name="solver_tim" localSheetId="9" hidden="1">2147483647</definedName>
    <definedName name="solver_tol" localSheetId="9" hidden="1">0.01</definedName>
    <definedName name="solver_typ" localSheetId="9" hidden="1">2</definedName>
    <definedName name="solver_val" localSheetId="9" hidden="1">0</definedName>
    <definedName name="solver_ver" localSheetId="9" hidden="1">2</definedName>
    <definedName name="survey" localSheetId="8">'IM2'!$A$3:$AH$22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7" l="1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2" i="7"/>
  <c r="X29" i="14"/>
  <c r="X28" i="14"/>
  <c r="W28" i="14"/>
  <c r="AJ23" i="14"/>
  <c r="AI23" i="14"/>
  <c r="AO23" i="14"/>
  <c r="AP23" i="14"/>
  <c r="AQ23" i="14"/>
  <c r="AR23" i="14"/>
  <c r="AS23" i="14"/>
  <c r="AT23" i="14"/>
  <c r="AR4" i="14"/>
  <c r="AS4" i="14"/>
  <c r="AT4" i="14"/>
  <c r="AR5" i="14"/>
  <c r="AS5" i="14"/>
  <c r="AT5" i="14"/>
  <c r="AR6" i="14"/>
  <c r="AS6" i="14"/>
  <c r="AT6" i="14"/>
  <c r="AR7" i="14"/>
  <c r="AS7" i="14"/>
  <c r="AT7" i="14"/>
  <c r="AR8" i="14"/>
  <c r="AS8" i="14"/>
  <c r="AT8" i="14"/>
  <c r="AR9" i="14"/>
  <c r="AS9" i="14"/>
  <c r="AT9" i="14"/>
  <c r="AR10" i="14"/>
  <c r="AS10" i="14"/>
  <c r="AT10" i="14"/>
  <c r="AR11" i="14"/>
  <c r="AS11" i="14"/>
  <c r="AT11" i="14"/>
  <c r="AR12" i="14"/>
  <c r="AS12" i="14"/>
  <c r="AT12" i="14"/>
  <c r="AR13" i="14"/>
  <c r="AS13" i="14"/>
  <c r="AT13" i="14"/>
  <c r="AR14" i="14"/>
  <c r="AS14" i="14"/>
  <c r="AT14" i="14"/>
  <c r="AR15" i="14"/>
  <c r="AS15" i="14"/>
  <c r="AT15" i="14"/>
  <c r="AR16" i="14"/>
  <c r="AS16" i="14"/>
  <c r="AT16" i="14"/>
  <c r="AR17" i="14"/>
  <c r="AS17" i="14"/>
  <c r="AT17" i="14"/>
  <c r="AR18" i="14"/>
  <c r="AS18" i="14"/>
  <c r="AT18" i="14"/>
  <c r="AR19" i="14"/>
  <c r="AS19" i="14"/>
  <c r="AT19" i="14"/>
  <c r="AR20" i="14"/>
  <c r="AS20" i="14"/>
  <c r="AT20" i="14"/>
  <c r="AR21" i="14"/>
  <c r="AS21" i="14"/>
  <c r="AT21" i="14"/>
  <c r="AR22" i="14"/>
  <c r="AS22" i="14"/>
  <c r="AT22" i="14"/>
  <c r="AS3" i="14"/>
  <c r="AT3" i="14"/>
  <c r="AR3" i="14"/>
  <c r="AO4" i="14"/>
  <c r="AP4" i="14"/>
  <c r="AQ4" i="14"/>
  <c r="AO5" i="14"/>
  <c r="AP5" i="14"/>
  <c r="AQ5" i="14"/>
  <c r="AO6" i="14"/>
  <c r="AP6" i="14"/>
  <c r="AQ6" i="14"/>
  <c r="AO7" i="14"/>
  <c r="AP7" i="14"/>
  <c r="AQ7" i="14"/>
  <c r="AO8" i="14"/>
  <c r="AP8" i="14"/>
  <c r="AQ8" i="14"/>
  <c r="AO9" i="14"/>
  <c r="AP9" i="14"/>
  <c r="AQ9" i="14"/>
  <c r="AO10" i="14"/>
  <c r="AP10" i="14"/>
  <c r="AQ10" i="14"/>
  <c r="AO11" i="14"/>
  <c r="AP11" i="14"/>
  <c r="AQ11" i="14"/>
  <c r="AO12" i="14"/>
  <c r="AP12" i="14"/>
  <c r="AQ12" i="14"/>
  <c r="AO13" i="14"/>
  <c r="AP13" i="14"/>
  <c r="AQ13" i="14"/>
  <c r="AO14" i="14"/>
  <c r="AP14" i="14"/>
  <c r="AQ14" i="14"/>
  <c r="AO15" i="14"/>
  <c r="AP15" i="14"/>
  <c r="AQ15" i="14"/>
  <c r="AO16" i="14"/>
  <c r="AP16" i="14"/>
  <c r="AQ16" i="14"/>
  <c r="AO17" i="14"/>
  <c r="AP17" i="14"/>
  <c r="AQ17" i="14"/>
  <c r="AO18" i="14"/>
  <c r="AP18" i="14"/>
  <c r="AQ18" i="14"/>
  <c r="AO19" i="14"/>
  <c r="AP19" i="14"/>
  <c r="AQ19" i="14"/>
  <c r="AO20" i="14"/>
  <c r="AP20" i="14"/>
  <c r="AQ20" i="14"/>
  <c r="AO21" i="14"/>
  <c r="AP21" i="14"/>
  <c r="AQ21" i="14"/>
  <c r="AO22" i="14"/>
  <c r="AP22" i="14"/>
  <c r="AQ22" i="14"/>
  <c r="AP3" i="14"/>
  <c r="AQ3" i="14"/>
  <c r="AO3" i="14"/>
  <c r="AJ24" i="14"/>
  <c r="AK24" i="14"/>
  <c r="AI24" i="14"/>
  <c r="AK23" i="14"/>
  <c r="AL23" i="14"/>
  <c r="AM23" i="14"/>
  <c r="AN23" i="14"/>
  <c r="AI4" i="14"/>
  <c r="AJ4" i="14"/>
  <c r="AK4" i="14"/>
  <c r="AL4" i="14"/>
  <c r="AM4" i="14"/>
  <c r="AN4" i="14"/>
  <c r="AI5" i="14"/>
  <c r="AJ5" i="14"/>
  <c r="AK5" i="14"/>
  <c r="AL5" i="14"/>
  <c r="AM5" i="14"/>
  <c r="AN5" i="14"/>
  <c r="AI6" i="14"/>
  <c r="AJ6" i="14"/>
  <c r="AK6" i="14"/>
  <c r="AL6" i="14"/>
  <c r="AM6" i="14"/>
  <c r="AN6" i="14"/>
  <c r="AI7" i="14"/>
  <c r="AJ7" i="14"/>
  <c r="AK7" i="14"/>
  <c r="AL7" i="14"/>
  <c r="AM7" i="14"/>
  <c r="AN7" i="14"/>
  <c r="AI8" i="14"/>
  <c r="AJ8" i="14"/>
  <c r="AK8" i="14"/>
  <c r="AL8" i="14"/>
  <c r="AM8" i="14"/>
  <c r="AN8" i="14"/>
  <c r="AI9" i="14"/>
  <c r="AJ9" i="14"/>
  <c r="AK9" i="14"/>
  <c r="AL9" i="14"/>
  <c r="AM9" i="14"/>
  <c r="AN9" i="14"/>
  <c r="AI10" i="14"/>
  <c r="AJ10" i="14"/>
  <c r="AK10" i="14"/>
  <c r="AL10" i="14"/>
  <c r="AM10" i="14"/>
  <c r="AN10" i="14"/>
  <c r="AI11" i="14"/>
  <c r="AJ11" i="14"/>
  <c r="AK11" i="14"/>
  <c r="AL11" i="14"/>
  <c r="AM11" i="14"/>
  <c r="AN11" i="14"/>
  <c r="AI12" i="14"/>
  <c r="AJ12" i="14"/>
  <c r="AK12" i="14"/>
  <c r="AL12" i="14"/>
  <c r="AM12" i="14"/>
  <c r="AN12" i="14"/>
  <c r="AI13" i="14"/>
  <c r="AJ13" i="14"/>
  <c r="AK13" i="14"/>
  <c r="AL13" i="14"/>
  <c r="AM13" i="14"/>
  <c r="AN13" i="14"/>
  <c r="AI14" i="14"/>
  <c r="AJ14" i="14"/>
  <c r="AK14" i="14"/>
  <c r="AL14" i="14"/>
  <c r="AM14" i="14"/>
  <c r="AN14" i="14"/>
  <c r="AI15" i="14"/>
  <c r="AJ15" i="14"/>
  <c r="AK15" i="14"/>
  <c r="AL15" i="14"/>
  <c r="AM15" i="14"/>
  <c r="AN15" i="14"/>
  <c r="AI16" i="14"/>
  <c r="AJ16" i="14"/>
  <c r="AK16" i="14"/>
  <c r="AL16" i="14"/>
  <c r="AM16" i="14"/>
  <c r="AN16" i="14"/>
  <c r="AI17" i="14"/>
  <c r="AJ17" i="14"/>
  <c r="AK17" i="14"/>
  <c r="AL17" i="14"/>
  <c r="AM17" i="14"/>
  <c r="AN17" i="14"/>
  <c r="AI18" i="14"/>
  <c r="AJ18" i="14"/>
  <c r="AK18" i="14"/>
  <c r="AL18" i="14"/>
  <c r="AM18" i="14"/>
  <c r="AN18" i="14"/>
  <c r="AI19" i="14"/>
  <c r="AJ19" i="14"/>
  <c r="AK19" i="14"/>
  <c r="AL19" i="14"/>
  <c r="AM19" i="14"/>
  <c r="AN19" i="14"/>
  <c r="AI20" i="14"/>
  <c r="AJ20" i="14"/>
  <c r="AK20" i="14"/>
  <c r="AL20" i="14"/>
  <c r="AM20" i="14"/>
  <c r="AN20" i="14"/>
  <c r="AI21" i="14"/>
  <c r="AJ21" i="14"/>
  <c r="AK21" i="14"/>
  <c r="AL21" i="14"/>
  <c r="AM21" i="14"/>
  <c r="AN21" i="14"/>
  <c r="AI22" i="14"/>
  <c r="AJ22" i="14"/>
  <c r="AK22" i="14"/>
  <c r="AL22" i="14"/>
  <c r="AM22" i="14"/>
  <c r="AN22" i="14"/>
  <c r="AN3" i="14"/>
  <c r="AM3" i="14"/>
  <c r="AL3" i="14"/>
  <c r="AK3" i="14"/>
  <c r="AJ3" i="14"/>
  <c r="AI3" i="14"/>
  <c r="P12" i="13"/>
  <c r="O12" i="13"/>
  <c r="N12" i="13"/>
  <c r="M12" i="13"/>
  <c r="P11" i="13"/>
  <c r="O11" i="13"/>
  <c r="N11" i="13"/>
  <c r="M11" i="13"/>
  <c r="P10" i="13"/>
  <c r="O10" i="13"/>
  <c r="N10" i="13"/>
  <c r="M10" i="13"/>
  <c r="P9" i="13"/>
  <c r="O9" i="13"/>
  <c r="N9" i="13"/>
  <c r="M9" i="13"/>
  <c r="P8" i="13"/>
  <c r="O8" i="13"/>
  <c r="N8" i="13"/>
  <c r="M8" i="13"/>
  <c r="P7" i="13"/>
  <c r="O7" i="13"/>
  <c r="N7" i="13"/>
  <c r="M7" i="13"/>
  <c r="P6" i="13"/>
  <c r="O6" i="13"/>
  <c r="N6" i="13"/>
  <c r="M6" i="13"/>
  <c r="P5" i="13"/>
  <c r="O5" i="13"/>
  <c r="N5" i="13"/>
  <c r="M5" i="13"/>
  <c r="P4" i="13"/>
  <c r="O4" i="13"/>
  <c r="N4" i="13"/>
  <c r="M4" i="13"/>
  <c r="P3" i="13"/>
  <c r="O3" i="13"/>
  <c r="N3" i="13"/>
  <c r="M3" i="13"/>
  <c r="P2" i="13"/>
  <c r="O2" i="13"/>
  <c r="N2" i="13"/>
  <c r="M2" i="13"/>
  <c r="P12" i="12"/>
  <c r="O12" i="12"/>
  <c r="N12" i="12"/>
  <c r="M12" i="12"/>
  <c r="P11" i="12"/>
  <c r="O11" i="12"/>
  <c r="N11" i="12"/>
  <c r="M11" i="12"/>
  <c r="P10" i="12"/>
  <c r="O10" i="12"/>
  <c r="N10" i="12"/>
  <c r="M10" i="12"/>
  <c r="P9" i="12"/>
  <c r="O9" i="12"/>
  <c r="N9" i="12"/>
  <c r="M9" i="12"/>
  <c r="P8" i="12"/>
  <c r="O8" i="12"/>
  <c r="N8" i="12"/>
  <c r="M8" i="12"/>
  <c r="P7" i="12"/>
  <c r="O7" i="12"/>
  <c r="N7" i="12"/>
  <c r="M7" i="12"/>
  <c r="P6" i="12"/>
  <c r="O6" i="12"/>
  <c r="N6" i="12"/>
  <c r="M6" i="12"/>
  <c r="P5" i="12"/>
  <c r="O5" i="12"/>
  <c r="N5" i="12"/>
  <c r="M5" i="12"/>
  <c r="P4" i="12"/>
  <c r="O4" i="12"/>
  <c r="N4" i="12"/>
  <c r="M4" i="12"/>
  <c r="P3" i="12"/>
  <c r="O3" i="12"/>
  <c r="N3" i="12"/>
  <c r="M3" i="12"/>
  <c r="P2" i="12"/>
  <c r="O2" i="12"/>
  <c r="N2" i="12"/>
  <c r="M2" i="12"/>
  <c r="N12" i="11"/>
  <c r="O12" i="11"/>
  <c r="P12" i="11"/>
  <c r="N3" i="11"/>
  <c r="O3" i="11"/>
  <c r="P3" i="11"/>
  <c r="N4" i="11"/>
  <c r="O4" i="11"/>
  <c r="P4" i="11"/>
  <c r="N5" i="11"/>
  <c r="O5" i="11"/>
  <c r="P5" i="11"/>
  <c r="N6" i="11"/>
  <c r="O6" i="11"/>
  <c r="P6" i="11"/>
  <c r="N7" i="11"/>
  <c r="O7" i="11"/>
  <c r="P7" i="11"/>
  <c r="N8" i="11"/>
  <c r="O8" i="11"/>
  <c r="P8" i="11"/>
  <c r="N9" i="11"/>
  <c r="O9" i="11"/>
  <c r="P9" i="11"/>
  <c r="N10" i="11"/>
  <c r="O10" i="11"/>
  <c r="P10" i="11"/>
  <c r="N11" i="11"/>
  <c r="O11" i="11"/>
  <c r="P11" i="11"/>
  <c r="P2" i="11"/>
  <c r="O2" i="11"/>
  <c r="N2" i="11"/>
  <c r="M3" i="11"/>
  <c r="M4" i="11"/>
  <c r="M5" i="11"/>
  <c r="M6" i="11"/>
  <c r="M7" i="11"/>
  <c r="M8" i="11"/>
  <c r="M9" i="11"/>
  <c r="M10" i="11"/>
  <c r="M11" i="11"/>
  <c r="M12" i="11"/>
  <c r="M2" i="11"/>
  <c r="O24" i="10"/>
  <c r="N24" i="10"/>
  <c r="M24" i="10"/>
  <c r="O23" i="10"/>
  <c r="N23" i="10"/>
  <c r="M23" i="10"/>
  <c r="N3" i="10"/>
  <c r="O3" i="10"/>
  <c r="N4" i="10"/>
  <c r="O4" i="10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N12" i="10"/>
  <c r="O12" i="10"/>
  <c r="N13" i="10"/>
  <c r="O13" i="10"/>
  <c r="N14" i="10"/>
  <c r="O14" i="10"/>
  <c r="N15" i="10"/>
  <c r="O15" i="10"/>
  <c r="N16" i="10"/>
  <c r="O16" i="10"/>
  <c r="N17" i="10"/>
  <c r="O17" i="10"/>
  <c r="N18" i="10"/>
  <c r="O18" i="10"/>
  <c r="N19" i="10"/>
  <c r="O19" i="10"/>
  <c r="N20" i="10"/>
  <c r="O20" i="10"/>
  <c r="N21" i="10"/>
  <c r="O21" i="10"/>
  <c r="N22" i="10"/>
  <c r="O22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3" i="10"/>
  <c r="K24" i="10"/>
  <c r="J24" i="10"/>
  <c r="I24" i="10"/>
  <c r="K23" i="10"/>
  <c r="J23" i="10"/>
  <c r="I23" i="10"/>
  <c r="F42" i="10"/>
  <c r="G42" i="10"/>
  <c r="F43" i="10"/>
  <c r="G43" i="10"/>
  <c r="E43" i="10"/>
  <c r="E42" i="10"/>
  <c r="F41" i="10"/>
  <c r="G41" i="10"/>
  <c r="E41" i="10"/>
  <c r="E23" i="10"/>
  <c r="F23" i="10"/>
  <c r="F24" i="10"/>
  <c r="F31" i="10"/>
  <c r="G23" i="10"/>
  <c r="G24" i="10"/>
  <c r="G31" i="10"/>
  <c r="F32" i="10"/>
  <c r="G32" i="10"/>
  <c r="F33" i="10"/>
  <c r="G33" i="10"/>
  <c r="E24" i="10"/>
  <c r="E33" i="10"/>
  <c r="E32" i="10"/>
  <c r="E31" i="10"/>
  <c r="F26" i="10"/>
  <c r="G26" i="10"/>
  <c r="F27" i="10"/>
  <c r="G27" i="10"/>
  <c r="F28" i="10"/>
  <c r="G28" i="10"/>
  <c r="E26" i="10"/>
  <c r="E28" i="10"/>
  <c r="E27" i="10"/>
  <c r="N26" i="10"/>
  <c r="R7" i="7"/>
  <c r="R8" i="7"/>
  <c r="R9" i="7"/>
  <c r="T12" i="7"/>
  <c r="T13" i="7"/>
  <c r="T14" i="7"/>
  <c r="T15" i="7"/>
  <c r="T16" i="7"/>
  <c r="T17" i="7"/>
  <c r="T18" i="7"/>
  <c r="T19" i="7"/>
  <c r="T20" i="7"/>
  <c r="T11" i="7"/>
  <c r="M3" i="7"/>
  <c r="O3" i="7"/>
  <c r="M4" i="7"/>
  <c r="O4" i="7"/>
  <c r="M5" i="7"/>
  <c r="O5" i="7"/>
  <c r="M6" i="7"/>
  <c r="O6" i="7"/>
  <c r="M14" i="7"/>
  <c r="O14" i="7"/>
  <c r="M15" i="7"/>
  <c r="O15" i="7"/>
  <c r="M16" i="7"/>
  <c r="O16" i="7"/>
  <c r="M17" i="7"/>
  <c r="O17" i="7"/>
  <c r="M25" i="7"/>
  <c r="O25" i="7"/>
  <c r="M26" i="7"/>
  <c r="O26" i="7"/>
  <c r="M27" i="7"/>
  <c r="O27" i="7"/>
  <c r="M28" i="7"/>
  <c r="O28" i="7"/>
  <c r="M36" i="7"/>
  <c r="O36" i="7"/>
  <c r="M37" i="7"/>
  <c r="O37" i="7"/>
  <c r="M38" i="7"/>
  <c r="O38" i="7"/>
  <c r="M39" i="7"/>
  <c r="O39" i="7"/>
  <c r="Q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2" i="7"/>
  <c r="M7" i="7"/>
  <c r="M8" i="7"/>
  <c r="M9" i="7"/>
  <c r="M10" i="7"/>
  <c r="M11" i="7"/>
  <c r="M12" i="7"/>
  <c r="M13" i="7"/>
  <c r="M18" i="7"/>
  <c r="M19" i="7"/>
  <c r="M20" i="7"/>
  <c r="M21" i="7"/>
  <c r="M22" i="7"/>
  <c r="M23" i="7"/>
  <c r="M24" i="7"/>
  <c r="M29" i="7"/>
  <c r="M30" i="7"/>
  <c r="M31" i="7"/>
  <c r="M32" i="7"/>
  <c r="M33" i="7"/>
  <c r="M34" i="7"/>
  <c r="M35" i="7"/>
  <c r="M40" i="7"/>
  <c r="M41" i="7"/>
  <c r="M42" i="7"/>
  <c r="M43" i="7"/>
  <c r="M44" i="7"/>
  <c r="M45" i="7"/>
  <c r="M2" i="7"/>
  <c r="O2" i="7"/>
  <c r="O7" i="7"/>
  <c r="O8" i="7"/>
  <c r="O9" i="7"/>
  <c r="O13" i="7"/>
  <c r="O18" i="7"/>
  <c r="O19" i="7"/>
  <c r="O24" i="7"/>
  <c r="O29" i="7"/>
  <c r="O30" i="7"/>
  <c r="O35" i="7"/>
  <c r="O40" i="7"/>
  <c r="O41" i="7"/>
  <c r="O10" i="7"/>
  <c r="O11" i="7"/>
  <c r="O12" i="7"/>
  <c r="O20" i="7"/>
  <c r="O21" i="7"/>
  <c r="O22" i="7"/>
  <c r="O23" i="7"/>
  <c r="O31" i="7"/>
  <c r="O32" i="7"/>
  <c r="O33" i="7"/>
  <c r="O34" i="7"/>
  <c r="O42" i="7"/>
  <c r="O43" i="7"/>
  <c r="O44" i="7"/>
  <c r="O45" i="7"/>
</calcChain>
</file>

<file path=xl/connections.xml><?xml version="1.0" encoding="utf-8"?>
<connections xmlns="http://schemas.openxmlformats.org/spreadsheetml/2006/main">
  <connection id="1" name="BR.dat" type="6" refreshedVersion="0" background="1" saveData="1">
    <textPr fileType="mac" sourceFile="Havana:Users:bystrc:papers:2015:ensemble:BR.dat" delimited="0">
      <textFields count="9">
        <textField/>
        <textField position="13"/>
        <textField position="30"/>
        <textField position="41"/>
        <textField position="60"/>
        <textField position="76"/>
        <textField position="87"/>
        <textField position="112"/>
        <textField position="116"/>
      </textFields>
    </textPr>
  </connection>
  <connection id="2" name="KIC.dat" type="6" refreshedVersion="0" background="1" saveData="1">
    <textPr fileType="mac" sourceFile="Havana:Users:bystrc:papers:2015:ensemble:KIC.dat" delimited="0">
      <textFields count="9">
        <textField/>
        <textField position="13"/>
        <textField position="30"/>
        <textField position="41"/>
        <textField position="60"/>
        <textField position="76"/>
        <textField position="87"/>
        <textField position="112"/>
        <textField position="116"/>
      </textFields>
    </textPr>
  </connection>
  <connection id="3" name="MD.dat" type="6" refreshedVersion="0" background="1" saveData="1">
    <textPr fileType="mac" sourceFile="Havana:Users:bystrc:papers:2015:ensemble:MD.dat" delimited="0">
      <textFields count="9">
        <textField/>
        <textField position="13"/>
        <textField position="30"/>
        <textField position="41"/>
        <textField position="60"/>
        <textField position="77"/>
        <textField position="87"/>
        <textField position="107"/>
        <textField position="116"/>
      </textFields>
    </textPr>
  </connection>
  <connection id="4" name="PLOT1" type="6" refreshedVersion="0" background="1" saveData="1">
    <textPr fileType="mac" sourceFile="costarica:Users:bystrc:papers:2015:ensemble:PLOT1">
      <textFields>
        <textField/>
      </textFields>
    </textPr>
  </connection>
  <connection id="5" name="survey.dat" type="6" refreshedVersion="0" background="1" saveData="1">
    <textPr fileType="mac" sourceFile="Havana:Users:bystrc:papers:2015:ensemble:siteview:survey.dat" delimited="0">
      <textFields count="34">
        <textField/>
        <textField position="5"/>
        <textField position="12"/>
        <textField position="18"/>
        <textField position="27"/>
        <textField position="36"/>
        <textField position="45"/>
        <textField position="54"/>
        <textField position="63"/>
        <textField position="72"/>
        <textField position="81"/>
        <textField position="90"/>
        <textField position="99"/>
        <textField position="108"/>
        <textField position="117"/>
        <textField position="126"/>
        <textField position="135"/>
        <textField position="144"/>
        <textField position="153"/>
        <textField position="162"/>
        <textField position="171"/>
        <textField position="180"/>
        <textField position="189"/>
        <textField position="198"/>
        <textField position="207"/>
        <textField position="216"/>
        <textField position="225"/>
        <textField position="234"/>
        <textField position="243"/>
        <textField position="252"/>
        <textField position="261"/>
        <textField position="270"/>
        <textField position="279"/>
        <textField position="287"/>
      </textFields>
    </textPr>
  </connection>
</connections>
</file>

<file path=xl/sharedStrings.xml><?xml version="1.0" encoding="utf-8"?>
<sst xmlns="http://schemas.openxmlformats.org/spreadsheetml/2006/main" count="418" uniqueCount="142">
  <si>
    <t>Ntemplate</t>
  </si>
  <si>
    <t>Radius</t>
  </si>
  <si>
    <t>N</t>
  </si>
  <si>
    <t>%improved</t>
  </si>
  <si>
    <t>rmsdcutoff</t>
  </si>
  <si>
    <t>Nabovecut</t>
  </si>
  <si>
    <t>%improved,above</t>
  </si>
  <si>
    <t>Nbelowcut</t>
  </si>
  <si>
    <t>%improved,below</t>
  </si>
  <si>
    <t>∞</t>
  </si>
  <si>
    <t>function</t>
  </si>
  <si>
    <t>log_2 N/5</t>
  </si>
  <si>
    <t>a</t>
  </si>
  <si>
    <t>b</t>
  </si>
  <si>
    <t>r</t>
  </si>
  <si>
    <t>i</t>
  </si>
  <si>
    <t>(R-r)/a + (I-i)/b</t>
  </si>
  <si>
    <t>sq</t>
  </si>
  <si>
    <t>sumsq</t>
  </si>
  <si>
    <t>%I_calc</t>
  </si>
  <si>
    <t>R</t>
  </si>
  <si>
    <t>I</t>
  </si>
  <si>
    <t>Generated using readcsv.csh, processing data generated by siteview.csh, /bach1/home/bystrc/papers/2014/ensemble/,  using tolerance 0.90</t>
  </si>
  <si>
    <t>High RMSD</t>
  </si>
  <si>
    <t>MD1</t>
  </si>
  <si>
    <t>Low RMSD</t>
  </si>
  <si>
    <t>MD2</t>
  </si>
  <si>
    <t xml:space="preserve"> tol=0.900</t>
  </si>
  <si>
    <t>BR1</t>
  </si>
  <si>
    <t>BR2</t>
  </si>
  <si>
    <t>KIC1</t>
  </si>
  <si>
    <t>KIC2</t>
  </si>
  <si>
    <t>MD</t>
  </si>
  <si>
    <t>BR</t>
  </si>
  <si>
    <t>KIC</t>
  </si>
  <si>
    <t>1gxuA</t>
  </si>
  <si>
    <t>1gxtA</t>
  </si>
  <si>
    <t>1gd0C</t>
  </si>
  <si>
    <t>1cgqC</t>
  </si>
  <si>
    <t>1h4gB</t>
  </si>
  <si>
    <t>1h4hD</t>
  </si>
  <si>
    <t>1i0dB</t>
  </si>
  <si>
    <t>1dpmB</t>
  </si>
  <si>
    <t>1bwsA</t>
  </si>
  <si>
    <t>1e6uA</t>
  </si>
  <si>
    <t>1fuoA</t>
  </si>
  <si>
    <t>1furB</t>
  </si>
  <si>
    <t>1h6xA</t>
  </si>
  <si>
    <t>1dyoB</t>
  </si>
  <si>
    <t>1bplB</t>
  </si>
  <si>
    <t>1e40A</t>
  </si>
  <si>
    <t>1fr2A</t>
  </si>
  <si>
    <t>1bxiA</t>
  </si>
  <si>
    <t>1k61D</t>
  </si>
  <si>
    <t>1le8B</t>
  </si>
  <si>
    <t>1idpC</t>
  </si>
  <si>
    <t>7stdC</t>
  </si>
  <si>
    <t>1acd_</t>
  </si>
  <si>
    <t>1a2dB</t>
  </si>
  <si>
    <t>1danT</t>
  </si>
  <si>
    <t>1a21B</t>
  </si>
  <si>
    <t>1frwA</t>
  </si>
  <si>
    <t>1h4eA</t>
  </si>
  <si>
    <t>1a6i_</t>
  </si>
  <si>
    <t>1du7A</t>
  </si>
  <si>
    <t>1eaqB</t>
  </si>
  <si>
    <t>1h9dC</t>
  </si>
  <si>
    <t>1jcdC</t>
  </si>
  <si>
    <t>1eq7A</t>
  </si>
  <si>
    <t>1khoB</t>
  </si>
  <si>
    <t>1gygB</t>
  </si>
  <si>
    <t>1fqkC</t>
  </si>
  <si>
    <t>1cipA</t>
  </si>
  <si>
    <t>1im2A</t>
  </si>
  <si>
    <t>1do0F</t>
  </si>
  <si>
    <t>Correlations</t>
  </si>
  <si>
    <t>Independence</t>
  </si>
  <si>
    <t>P-value</t>
  </si>
  <si>
    <t>Ftest</t>
  </si>
  <si>
    <t>c</t>
  </si>
  <si>
    <t>All positions</t>
  </si>
  <si>
    <t>BR2 through BR5</t>
  </si>
  <si>
    <t>1h4g</t>
  </si>
  <si>
    <t>1i0d</t>
  </si>
  <si>
    <t>1bws</t>
  </si>
  <si>
    <t>1fuo</t>
  </si>
  <si>
    <t>1h6x</t>
  </si>
  <si>
    <t>1bpl</t>
  </si>
  <si>
    <t>1fr2</t>
  </si>
  <si>
    <t>1k61</t>
  </si>
  <si>
    <t>1idp</t>
  </si>
  <si>
    <t>1acd</t>
  </si>
  <si>
    <t>1dan</t>
  </si>
  <si>
    <t>1frw</t>
  </si>
  <si>
    <t>1a6i</t>
  </si>
  <si>
    <t>1eaq</t>
  </si>
  <si>
    <t>1jcd</t>
  </si>
  <si>
    <t>1kho</t>
  </si>
  <si>
    <t>1fqk</t>
  </si>
  <si>
    <t>1im2</t>
  </si>
  <si>
    <t>1gxu</t>
  </si>
  <si>
    <t>1gd0</t>
  </si>
  <si>
    <t>Averaged over 10 replicates.</t>
  </si>
  <si>
    <t>%IM@8Å</t>
  </si>
  <si>
    <t>MD ALL</t>
  </si>
  <si>
    <t>BR  ALL</t>
  </si>
  <si>
    <t>KIC ALL</t>
  </si>
  <si>
    <t>Method</t>
  </si>
  <si>
    <t>RMS deviation from native angles</t>
  </si>
  <si>
    <t>F</t>
  </si>
  <si>
    <t>Y</t>
  </si>
  <si>
    <t>W</t>
  </si>
  <si>
    <t>#</t>
  </si>
  <si>
    <t>1bpl_</t>
  </si>
  <si>
    <t>1bws_</t>
  </si>
  <si>
    <t>1dan_</t>
  </si>
  <si>
    <t>1eaq_</t>
  </si>
  <si>
    <t>1fqk_</t>
  </si>
  <si>
    <t>1fr2_</t>
  </si>
  <si>
    <t>1frw_</t>
  </si>
  <si>
    <t>1fuo_</t>
  </si>
  <si>
    <t>1gd0_</t>
  </si>
  <si>
    <t>1gxu_</t>
  </si>
  <si>
    <t>1h4g_</t>
  </si>
  <si>
    <t>1h6x_</t>
  </si>
  <si>
    <t>1i0d_</t>
  </si>
  <si>
    <t>1idp_</t>
  </si>
  <si>
    <t>1im2_</t>
  </si>
  <si>
    <t>1jcd_</t>
  </si>
  <si>
    <t>1k61_</t>
  </si>
  <si>
    <t>1kho_</t>
  </si>
  <si>
    <t>template</t>
  </si>
  <si>
    <t>target</t>
  </si>
  <si>
    <t>Ntempl</t>
  </si>
  <si>
    <t>Improved</t>
  </si>
  <si>
    <t>Average</t>
  </si>
  <si>
    <t>stderr</t>
  </si>
  <si>
    <t>Weighted average</t>
  </si>
  <si>
    <t>Weighted stderr</t>
  </si>
  <si>
    <t>%</t>
  </si>
  <si>
    <t>^^^^average of stderr</t>
  </si>
  <si>
    <t>stderr of averages&gt;&gt;&gt;&gt;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</si>
</sst>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0.0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Times New Roman"/>
    </font>
    <font>
      <sz val="8"/>
      <color rgb="FF000000"/>
      <name val="Times New Roman"/>
    </font>
    <font>
      <sz val="12"/>
      <color theme="1"/>
      <name val="Symbol"/>
    </font>
    <font>
      <sz val="12"/>
      <color theme="1"/>
      <name val="Times"/>
    </font>
    <font>
      <sz val="12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5A57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64A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AEB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0" borderId="0" xfId="0" applyNumberFormat="1"/>
    <xf numFmtId="0" fontId="4" fillId="0" borderId="0" xfId="0" applyFont="1"/>
    <xf numFmtId="0" fontId="0" fillId="5" borderId="0" xfId="0" applyFill="1"/>
    <xf numFmtId="0" fontId="4" fillId="5" borderId="0" xfId="0" applyFont="1" applyFill="1"/>
    <xf numFmtId="165" fontId="0" fillId="0" borderId="0" xfId="0" applyNumberFormat="1"/>
    <xf numFmtId="0" fontId="4" fillId="6" borderId="0" xfId="0" applyFont="1" applyFill="1"/>
    <xf numFmtId="0" fontId="4" fillId="7" borderId="0" xfId="0" applyFont="1" applyFill="1"/>
    <xf numFmtId="164" fontId="4" fillId="0" borderId="0" xfId="0" applyNumberFormat="1" applyFont="1"/>
    <xf numFmtId="165" fontId="4" fillId="0" borderId="0" xfId="0" applyNumberFormat="1" applyFont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11" borderId="0" xfId="0" applyFont="1" applyFill="1"/>
    <xf numFmtId="0" fontId="4" fillId="1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5" borderId="5" xfId="0" applyFill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2" borderId="0" xfId="0" applyFill="1" applyBorder="1"/>
    <xf numFmtId="0" fontId="0" fillId="0" borderId="0" xfId="0" applyBorder="1"/>
    <xf numFmtId="0" fontId="0" fillId="0" borderId="8" xfId="0" applyBorder="1"/>
    <xf numFmtId="0" fontId="0" fillId="5" borderId="0" xfId="0" applyFill="1" applyBorder="1"/>
    <xf numFmtId="0" fontId="0" fillId="5" borderId="8" xfId="0" applyFill="1" applyBorder="1"/>
    <xf numFmtId="0" fontId="0" fillId="0" borderId="9" xfId="0" applyBorder="1"/>
    <xf numFmtId="0" fontId="0" fillId="5" borderId="10" xfId="0" applyFill="1" applyBorder="1"/>
    <xf numFmtId="2" fontId="0" fillId="0" borderId="0" xfId="195" applyNumberFormat="1" applyFont="1"/>
    <xf numFmtId="2" fontId="0" fillId="0" borderId="0" xfId="0" applyNumberFormat="1"/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0" fillId="0" borderId="0" xfId="0" applyNumberForma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2" borderId="0" xfId="0" applyFont="1" applyFill="1" applyAlignment="1">
      <alignment horizontal="center"/>
    </xf>
    <xf numFmtId="0" fontId="8" fillId="12" borderId="0" xfId="0" applyFont="1" applyFill="1"/>
    <xf numFmtId="0" fontId="0" fillId="12" borderId="0" xfId="0" applyFill="1"/>
    <xf numFmtId="11" fontId="0" fillId="0" borderId="0" xfId="0" applyNumberFormat="1"/>
    <xf numFmtId="0" fontId="9" fillId="4" borderId="0" xfId="0" applyFont="1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0" borderId="0" xfId="0" applyAlignment="1">
      <alignment wrapText="1"/>
    </xf>
    <xf numFmtId="0" fontId="0" fillId="17" borderId="0" xfId="0" applyFill="1"/>
    <xf numFmtId="0" fontId="0" fillId="18" borderId="0" xfId="0" applyFill="1"/>
    <xf numFmtId="164" fontId="0" fillId="18" borderId="0" xfId="0" applyNumberFormat="1" applyFill="1"/>
    <xf numFmtId="164" fontId="0" fillId="19" borderId="0" xfId="0" applyNumberFormat="1" applyFill="1"/>
    <xf numFmtId="164" fontId="0" fillId="3" borderId="0" xfId="0" applyNumberFormat="1" applyFill="1"/>
    <xf numFmtId="164" fontId="0" fillId="20" borderId="0" xfId="0" applyNumberFormat="1" applyFill="1"/>
    <xf numFmtId="164" fontId="0" fillId="21" borderId="0" xfId="0" applyNumberFormat="1" applyFill="1"/>
    <xf numFmtId="0" fontId="0" fillId="21" borderId="0" xfId="0" applyFill="1"/>
  </cellXfs>
  <cellStyles count="438">
    <cellStyle name="Comma" xfId="19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723242007998"/>
          <c:y val="0.0283842794759825"/>
          <c:w val="0.832836384410939"/>
          <c:h val="0.916273768180724"/>
        </c:manualLayout>
      </c:layout>
      <c:surface3DChart>
        <c:wireframe val="1"/>
        <c:ser>
          <c:idx val="0"/>
          <c:order val="0"/>
          <c:tx>
            <c:v>5</c:v>
          </c:tx>
          <c:cat>
            <c:strRef>
              <c:f>BR!$Q$4:$Q$14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BR!$R$4:$R$14</c:f>
              <c:numCache>
                <c:formatCode>0.0000</c:formatCode>
                <c:ptCount val="11"/>
                <c:pt idx="0">
                  <c:v>0.39048436</c:v>
                </c:pt>
                <c:pt idx="1">
                  <c:v>0.1892583</c:v>
                </c:pt>
                <c:pt idx="2">
                  <c:v>0.12950392</c:v>
                </c:pt>
                <c:pt idx="3">
                  <c:v>0.08495019</c:v>
                </c:pt>
                <c:pt idx="4">
                  <c:v>0.070304304</c:v>
                </c:pt>
                <c:pt idx="5">
                  <c:v>0.048092004</c:v>
                </c:pt>
                <c:pt idx="6">
                  <c:v>0.029905561</c:v>
                </c:pt>
                <c:pt idx="7">
                  <c:v>0.0147136105</c:v>
                </c:pt>
                <c:pt idx="8">
                  <c:v>0.012552301</c:v>
                </c:pt>
                <c:pt idx="9">
                  <c:v>0.021052632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10</c:v>
          </c:tx>
          <c:cat>
            <c:strRef>
              <c:f>BR!$Q$4:$Q$14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BR!$S$4:$S$14</c:f>
              <c:numCache>
                <c:formatCode>0.0000</c:formatCode>
                <c:ptCount val="11"/>
                <c:pt idx="0">
                  <c:v>0.44963565</c:v>
                </c:pt>
                <c:pt idx="1">
                  <c:v>0.23580563</c:v>
                </c:pt>
                <c:pt idx="2">
                  <c:v>0.17389034</c:v>
                </c:pt>
                <c:pt idx="3">
                  <c:v>0.11536445</c:v>
                </c:pt>
                <c:pt idx="4">
                  <c:v>0.09233998</c:v>
                </c:pt>
                <c:pt idx="5">
                  <c:v>0.06586514</c:v>
                </c:pt>
                <c:pt idx="6">
                  <c:v>0.04512067</c:v>
                </c:pt>
                <c:pt idx="7">
                  <c:v>0.01996847</c:v>
                </c:pt>
                <c:pt idx="8">
                  <c:v>0.012552301</c:v>
                </c:pt>
                <c:pt idx="9">
                  <c:v>0.021052632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20</c:v>
          </c:tx>
          <c:cat>
            <c:strRef>
              <c:f>BR!$Q$4:$Q$14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BR!$T$4:$T$14</c:f>
              <c:numCache>
                <c:formatCode>0.0000</c:formatCode>
                <c:ptCount val="11"/>
                <c:pt idx="0">
                  <c:v>0.51264465</c:v>
                </c:pt>
                <c:pt idx="1">
                  <c:v>0.30127877</c:v>
                </c:pt>
                <c:pt idx="2">
                  <c:v>0.23916449</c:v>
                </c:pt>
                <c:pt idx="3">
                  <c:v>0.1657053</c:v>
                </c:pt>
                <c:pt idx="4">
                  <c:v>0.118048266</c:v>
                </c:pt>
                <c:pt idx="5">
                  <c:v>0.08625196</c:v>
                </c:pt>
                <c:pt idx="6">
                  <c:v>0.059811123</c:v>
                </c:pt>
                <c:pt idx="7">
                  <c:v>0.028901733</c:v>
                </c:pt>
                <c:pt idx="8">
                  <c:v>0.012552301</c:v>
                </c:pt>
                <c:pt idx="9">
                  <c:v>0.021052632</c:v>
                </c:pt>
                <c:pt idx="10">
                  <c:v>0.035114504</c:v>
                </c:pt>
              </c:numCache>
            </c:numRef>
          </c:val>
        </c:ser>
        <c:ser>
          <c:idx val="3"/>
          <c:order val="3"/>
          <c:tx>
            <c:v>40</c:v>
          </c:tx>
          <c:cat>
            <c:strRef>
              <c:f>BR!$Q$4:$Q$14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BR!$U$4:$U$14</c:f>
              <c:numCache>
                <c:formatCode>0.0000</c:formatCode>
                <c:ptCount val="11"/>
                <c:pt idx="0">
                  <c:v>0.5915131</c:v>
                </c:pt>
                <c:pt idx="1">
                  <c:v>0.37953964</c:v>
                </c:pt>
                <c:pt idx="2">
                  <c:v>0.30234987</c:v>
                </c:pt>
                <c:pt idx="3">
                  <c:v>0.22024122</c:v>
                </c:pt>
                <c:pt idx="4">
                  <c:v>0.16054565</c:v>
                </c:pt>
                <c:pt idx="5">
                  <c:v>0.121275485</c:v>
                </c:pt>
                <c:pt idx="6">
                  <c:v>0.09129066</c:v>
                </c:pt>
                <c:pt idx="7">
                  <c:v>0.043615345</c:v>
                </c:pt>
                <c:pt idx="8">
                  <c:v>0.016736401</c:v>
                </c:pt>
                <c:pt idx="9">
                  <c:v>0.022105264</c:v>
                </c:pt>
                <c:pt idx="10">
                  <c:v>0.035114504</c:v>
                </c:pt>
              </c:numCache>
            </c:numRef>
          </c:val>
        </c:ser>
        <c:bandFmts/>
        <c:axId val="-2118886328"/>
        <c:axId val="-2118883144"/>
        <c:axId val="-2128802808"/>
      </c:surface3DChart>
      <c:catAx>
        <c:axId val="-211888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-2118883144"/>
        <c:crosses val="autoZero"/>
        <c:auto val="1"/>
        <c:lblAlgn val="ctr"/>
        <c:lblOffset val="100"/>
        <c:noMultiLvlLbl val="0"/>
      </c:catAx>
      <c:valAx>
        <c:axId val="-2118883144"/>
        <c:scaling>
          <c:orientation val="minMax"/>
          <c:max val="0.8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-2118886328"/>
        <c:crosses val="autoZero"/>
        <c:crossBetween val="midCat"/>
        <c:majorUnit val="0.1"/>
      </c:valAx>
      <c:serAx>
        <c:axId val="-21288028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8883144"/>
        <c:crosses val="autoZero"/>
        <c:tickLblSkip val="1"/>
        <c:tickMarkSkip val="1"/>
      </c:ser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0"/>
          <c:y val="0.0"/>
          <c:w val="1.0"/>
          <c:h val="0.985958818200822"/>
        </c:manualLayout>
      </c:layout>
      <c:surface3DChart>
        <c:wireframe val="0"/>
        <c:ser>
          <c:idx val="0"/>
          <c:order val="0"/>
          <c:val>
            <c:numRef>
              <c:f>KIC!$T$5:$T$15</c:f>
              <c:numCache>
                <c:formatCode>General</c:formatCode>
                <c:ptCount val="11"/>
                <c:pt idx="0">
                  <c:v>0.36345515</c:v>
                </c:pt>
                <c:pt idx="1">
                  <c:v>0.30995718</c:v>
                </c:pt>
                <c:pt idx="2">
                  <c:v>0.2875851</c:v>
                </c:pt>
                <c:pt idx="3">
                  <c:v>0.2433835</c:v>
                </c:pt>
                <c:pt idx="4">
                  <c:v>0.21128948</c:v>
                </c:pt>
                <c:pt idx="5">
                  <c:v>0.18064182</c:v>
                </c:pt>
                <c:pt idx="6">
                  <c:v>0.15991692</c:v>
                </c:pt>
                <c:pt idx="7">
                  <c:v>0.1</c:v>
                </c:pt>
                <c:pt idx="8">
                  <c:v>0.07549121</c:v>
                </c:pt>
                <c:pt idx="9">
                  <c:v>0.060559005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val>
            <c:numRef>
              <c:f>KIC!$U$5:$U$15</c:f>
              <c:numCache>
                <c:formatCode>General</c:formatCode>
                <c:ptCount val="11"/>
                <c:pt idx="0">
                  <c:v>0.48770764</c:v>
                </c:pt>
                <c:pt idx="1">
                  <c:v>0.4245182</c:v>
                </c:pt>
                <c:pt idx="2">
                  <c:v>0.38816133</c:v>
                </c:pt>
                <c:pt idx="3">
                  <c:v>0.33056563</c:v>
                </c:pt>
                <c:pt idx="4">
                  <c:v>0.28845158</c:v>
                </c:pt>
                <c:pt idx="5">
                  <c:v>0.2489648</c:v>
                </c:pt>
                <c:pt idx="6">
                  <c:v>0.22741432</c:v>
                </c:pt>
                <c:pt idx="7">
                  <c:v>0.16165803</c:v>
                </c:pt>
                <c:pt idx="8">
                  <c:v>0.12512927</c:v>
                </c:pt>
                <c:pt idx="9">
                  <c:v>0.10662526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val>
            <c:numRef>
              <c:f>KIC!$V$5:$V$15</c:f>
              <c:numCache>
                <c:formatCode>General</c:formatCode>
                <c:ptCount val="11"/>
                <c:pt idx="0">
                  <c:v>0.6431894</c:v>
                </c:pt>
                <c:pt idx="1">
                  <c:v>0.5690578</c:v>
                </c:pt>
                <c:pt idx="2">
                  <c:v>0.5290728</c:v>
                </c:pt>
                <c:pt idx="3">
                  <c:v>0.47379345</c:v>
                </c:pt>
                <c:pt idx="4">
                  <c:v>0.41532883</c:v>
                </c:pt>
                <c:pt idx="5">
                  <c:v>0.35610765</c:v>
                </c:pt>
                <c:pt idx="6">
                  <c:v>0.3317757</c:v>
                </c:pt>
                <c:pt idx="7">
                  <c:v>0.23264249</c:v>
                </c:pt>
                <c:pt idx="8">
                  <c:v>0.15511893</c:v>
                </c:pt>
                <c:pt idx="9">
                  <c:v>0.18012422</c:v>
                </c:pt>
                <c:pt idx="10">
                  <c:v>0.25642398</c:v>
                </c:pt>
              </c:numCache>
            </c:numRef>
          </c:val>
        </c:ser>
        <c:ser>
          <c:idx val="3"/>
          <c:order val="3"/>
          <c:val>
            <c:numRef>
              <c:f>KIC!$W$5:$W$15</c:f>
              <c:numCache>
                <c:formatCode>General</c:formatCode>
                <c:ptCount val="11"/>
                <c:pt idx="0">
                  <c:v>0.75481725</c:v>
                </c:pt>
                <c:pt idx="1">
                  <c:v>0.68522483</c:v>
                </c:pt>
                <c:pt idx="2">
                  <c:v>0.64117336</c:v>
                </c:pt>
                <c:pt idx="3">
                  <c:v>0.5796575</c:v>
                </c:pt>
                <c:pt idx="4">
                  <c:v>0.5204557</c:v>
                </c:pt>
                <c:pt idx="5">
                  <c:v>0.45703933</c:v>
                </c:pt>
                <c:pt idx="6">
                  <c:v>0.41225338</c:v>
                </c:pt>
                <c:pt idx="7">
                  <c:v>0.31243524</c:v>
                </c:pt>
                <c:pt idx="8">
                  <c:v>0.22182006</c:v>
                </c:pt>
                <c:pt idx="9">
                  <c:v>0.21014492</c:v>
                </c:pt>
                <c:pt idx="10">
                  <c:v>0.25642398</c:v>
                </c:pt>
              </c:numCache>
            </c:numRef>
          </c:val>
        </c:ser>
        <c:bandFmts/>
        <c:axId val="-2127317160"/>
        <c:axId val="-2127429112"/>
        <c:axId val="-2126774760"/>
      </c:surface3DChart>
      <c:catAx>
        <c:axId val="-212731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-2127429112"/>
        <c:crosses val="autoZero"/>
        <c:auto val="1"/>
        <c:lblAlgn val="ctr"/>
        <c:lblOffset val="100"/>
        <c:noMultiLvlLbl val="0"/>
      </c:catAx>
      <c:valAx>
        <c:axId val="-2127429112"/>
        <c:scaling>
          <c:orientation val="minMax"/>
          <c:max val="0.8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crossAx val="-2127317160"/>
        <c:crosses val="autoZero"/>
        <c:crossBetween val="midCat"/>
      </c:valAx>
      <c:serAx>
        <c:axId val="-2126774760"/>
        <c:scaling>
          <c:orientation val="minMax"/>
        </c:scaling>
        <c:delete val="0"/>
        <c:axPos val="b"/>
        <c:majorTickMark val="out"/>
        <c:minorTickMark val="none"/>
        <c:tickLblPos val="none"/>
        <c:crossAx val="-2127429112"/>
        <c:crosses val="autoZero"/>
        <c:tickLblSkip val="1"/>
        <c:tickMarkSkip val="1"/>
      </c:serAx>
    </c:plotArea>
    <c:plotVisOnly val="1"/>
    <c:dispBlanksAs val="zero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723242007998"/>
          <c:y val="0.0283842794759825"/>
          <c:w val="0.832836384410939"/>
          <c:h val="0.916273768180724"/>
        </c:manualLayout>
      </c:layout>
      <c:surface3DChart>
        <c:wireframe val="1"/>
        <c:ser>
          <c:idx val="0"/>
          <c:order val="0"/>
          <c:tx>
            <c:v>5</c:v>
          </c:tx>
          <c:cat>
            <c:strRef>
              <c:f>KIC!$X$5:$X$15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KIC!$Y$5:$Y$15</c:f>
              <c:numCache>
                <c:formatCode>General</c:formatCode>
                <c:ptCount val="11"/>
                <c:pt idx="0">
                  <c:v>0.4778875</c:v>
                </c:pt>
                <c:pt idx="1">
                  <c:v>0.27314344</c:v>
                </c:pt>
                <c:pt idx="2">
                  <c:v>0.20623377</c:v>
                </c:pt>
                <c:pt idx="3">
                  <c:v>0.15521762</c:v>
                </c:pt>
                <c:pt idx="4">
                  <c:v>0.107724644</c:v>
                </c:pt>
                <c:pt idx="5">
                  <c:v>0.07833859</c:v>
                </c:pt>
                <c:pt idx="6">
                  <c:v>0.06708595</c:v>
                </c:pt>
                <c:pt idx="7">
                  <c:v>0.033613447</c:v>
                </c:pt>
                <c:pt idx="8">
                  <c:v>0.027894737</c:v>
                </c:pt>
                <c:pt idx="9">
                  <c:v>0.01997897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10</c:v>
          </c:tx>
          <c:cat>
            <c:strRef>
              <c:f>KIC!$X$5:$X$15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KIC!$Z$5:$Z$15</c:f>
              <c:numCache>
                <c:formatCode>General</c:formatCode>
                <c:ptCount val="11"/>
                <c:pt idx="0">
                  <c:v>0.59596395</c:v>
                </c:pt>
                <c:pt idx="1">
                  <c:v>0.3865717</c:v>
                </c:pt>
                <c:pt idx="2">
                  <c:v>0.31064937</c:v>
                </c:pt>
                <c:pt idx="3">
                  <c:v>0.2307289</c:v>
                </c:pt>
                <c:pt idx="4">
                  <c:v>0.16710457</c:v>
                </c:pt>
                <c:pt idx="5">
                  <c:v>0.1256572</c:v>
                </c:pt>
                <c:pt idx="6">
                  <c:v>0.109538786</c:v>
                </c:pt>
                <c:pt idx="7">
                  <c:v>0.05409664</c:v>
                </c:pt>
                <c:pt idx="8">
                  <c:v>0.032105263</c:v>
                </c:pt>
                <c:pt idx="9">
                  <c:v>0.02471083</c:v>
                </c:pt>
                <c:pt idx="10">
                  <c:v>0.03509664</c:v>
                </c:pt>
              </c:numCache>
            </c:numRef>
          </c:val>
        </c:ser>
        <c:ser>
          <c:idx val="2"/>
          <c:order val="2"/>
          <c:tx>
            <c:v>20</c:v>
          </c:tx>
          <c:cat>
            <c:strRef>
              <c:f>KIC!$X$5:$X$15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KIC!$AA$5:$AA$15</c:f>
              <c:numCache>
                <c:formatCode>General</c:formatCode>
                <c:ptCount val="11"/>
                <c:pt idx="0">
                  <c:v>0.69772434</c:v>
                </c:pt>
                <c:pt idx="1">
                  <c:v>0.517294</c:v>
                </c:pt>
                <c:pt idx="2">
                  <c:v>0.43272728</c:v>
                </c:pt>
                <c:pt idx="3">
                  <c:v>0.34032512</c:v>
                </c:pt>
                <c:pt idx="4">
                  <c:v>0.26537046</c:v>
                </c:pt>
                <c:pt idx="5">
                  <c:v>0.20294426</c:v>
                </c:pt>
                <c:pt idx="6">
                  <c:v>0.1745283</c:v>
                </c:pt>
                <c:pt idx="7">
                  <c:v>0.105567224</c:v>
                </c:pt>
                <c:pt idx="8">
                  <c:v>0.052105263</c:v>
                </c:pt>
                <c:pt idx="9">
                  <c:v>0.032597266</c:v>
                </c:pt>
                <c:pt idx="10">
                  <c:v>0.25991863</c:v>
                </c:pt>
              </c:numCache>
            </c:numRef>
          </c:val>
        </c:ser>
        <c:ser>
          <c:idx val="3"/>
          <c:order val="3"/>
          <c:tx>
            <c:v>40</c:v>
          </c:tx>
          <c:cat>
            <c:strRef>
              <c:f>KIC!$X$5:$X$15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KIC!$AB$5:$AB$15</c:f>
              <c:numCache>
                <c:formatCode>General</c:formatCode>
                <c:ptCount val="11"/>
                <c:pt idx="0">
                  <c:v>0.7934736</c:v>
                </c:pt>
                <c:pt idx="1">
                  <c:v>0.6439471</c:v>
                </c:pt>
                <c:pt idx="2">
                  <c:v>0.56935066</c:v>
                </c:pt>
                <c:pt idx="3">
                  <c:v>0.4504457</c:v>
                </c:pt>
                <c:pt idx="4">
                  <c:v>0.37099317</c:v>
                </c:pt>
                <c:pt idx="5">
                  <c:v>0.28601474</c:v>
                </c:pt>
                <c:pt idx="6">
                  <c:v>0.25262055</c:v>
                </c:pt>
                <c:pt idx="7">
                  <c:v>0.14338236</c:v>
                </c:pt>
                <c:pt idx="8">
                  <c:v>0.07052632</c:v>
                </c:pt>
                <c:pt idx="9">
                  <c:v>0.066246055</c:v>
                </c:pt>
                <c:pt idx="10">
                  <c:v>0.25991863</c:v>
                </c:pt>
              </c:numCache>
            </c:numRef>
          </c:val>
        </c:ser>
        <c:bandFmts/>
        <c:axId val="-2126718520"/>
        <c:axId val="-2127207640"/>
        <c:axId val="-2126751752"/>
      </c:surface3DChart>
      <c:catAx>
        <c:axId val="-212671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-2127207640"/>
        <c:crosses val="autoZero"/>
        <c:auto val="1"/>
        <c:lblAlgn val="ctr"/>
        <c:lblOffset val="100"/>
        <c:noMultiLvlLbl val="0"/>
      </c:catAx>
      <c:valAx>
        <c:axId val="-2127207640"/>
        <c:scaling>
          <c:orientation val="minMax"/>
          <c:max val="0.8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-2126718520"/>
        <c:crosses val="autoZero"/>
        <c:crossBetween val="midCat"/>
        <c:majorUnit val="0.1"/>
      </c:valAx>
      <c:serAx>
        <c:axId val="-21267517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7207640"/>
        <c:crosses val="autoZero"/>
        <c:tickLblSkip val="1"/>
        <c:tickMarkSkip val="1"/>
      </c:serAx>
      <c:spPr>
        <a:ln>
          <a:noFill/>
        </a:ln>
      </c:spPr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723242007998"/>
          <c:y val="0.0283842794759825"/>
          <c:w val="0.832836384410939"/>
          <c:h val="0.916273768180724"/>
        </c:manualLayout>
      </c:layout>
      <c:surface3DChart>
        <c:wireframe val="0"/>
        <c:ser>
          <c:idx val="0"/>
          <c:order val="0"/>
          <c:tx>
            <c:v>5</c:v>
          </c:tx>
          <c:cat>
            <c:strRef>
              <c:f>KIC!$L$5:$L$15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KIC!$M$5:$M$15</c:f>
              <c:numCache>
                <c:formatCode>General</c:formatCode>
                <c:ptCount val="11"/>
                <c:pt idx="0">
                  <c:v>0.37912247</c:v>
                </c:pt>
                <c:pt idx="1">
                  <c:v>0.2443633</c:v>
                </c:pt>
                <c:pt idx="2">
                  <c:v>0.21306439</c:v>
                </c:pt>
                <c:pt idx="3">
                  <c:v>0.16860835</c:v>
                </c:pt>
                <c:pt idx="4">
                  <c:v>0.13568655</c:v>
                </c:pt>
                <c:pt idx="5">
                  <c:v>0.10612647</c:v>
                </c:pt>
                <c:pt idx="6">
                  <c:v>0.09366487</c:v>
                </c:pt>
                <c:pt idx="7">
                  <c:v>0.06514809</c:v>
                </c:pt>
                <c:pt idx="8">
                  <c:v>0.051121544</c:v>
                </c:pt>
                <c:pt idx="9">
                  <c:v>0.03918159</c:v>
                </c:pt>
                <c:pt idx="10">
                  <c:v>0.060627136</c:v>
                </c:pt>
              </c:numCache>
            </c:numRef>
          </c:val>
        </c:ser>
        <c:ser>
          <c:idx val="1"/>
          <c:order val="1"/>
          <c:tx>
            <c:v>10</c:v>
          </c:tx>
          <c:cat>
            <c:strRef>
              <c:f>KIC!$L$5:$L$15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KIC!$N$5:$N$15</c:f>
              <c:numCache>
                <c:formatCode>General</c:formatCode>
                <c:ptCount val="11"/>
                <c:pt idx="0">
                  <c:v>0.51150525</c:v>
                </c:pt>
                <c:pt idx="1">
                  <c:v>0.3748913</c:v>
                </c:pt>
                <c:pt idx="2">
                  <c:v>0.33246392</c:v>
                </c:pt>
                <c:pt idx="3">
                  <c:v>0.26598272</c:v>
                </c:pt>
                <c:pt idx="4">
                  <c:v>0.21213701</c:v>
                </c:pt>
                <c:pt idx="5">
                  <c:v>0.16866632</c:v>
                </c:pt>
                <c:pt idx="6">
                  <c:v>0.14872776</c:v>
                </c:pt>
                <c:pt idx="7">
                  <c:v>0.109256364</c:v>
                </c:pt>
                <c:pt idx="8">
                  <c:v>0.07801542</c:v>
                </c:pt>
                <c:pt idx="9">
                  <c:v>0.06364111</c:v>
                </c:pt>
                <c:pt idx="10">
                  <c:v>0.09360691</c:v>
                </c:pt>
              </c:numCache>
            </c:numRef>
          </c:val>
        </c:ser>
        <c:ser>
          <c:idx val="2"/>
          <c:order val="2"/>
          <c:tx>
            <c:v>20</c:v>
          </c:tx>
          <c:cat>
            <c:strRef>
              <c:f>KIC!$L$5:$L$15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KIC!$O$5:$O$15</c:f>
              <c:numCache>
                <c:formatCode>General</c:formatCode>
                <c:ptCount val="11"/>
                <c:pt idx="0">
                  <c:v>0.65571207</c:v>
                </c:pt>
                <c:pt idx="1">
                  <c:v>0.52274966</c:v>
                </c:pt>
                <c:pt idx="2">
                  <c:v>0.4725555</c:v>
                </c:pt>
                <c:pt idx="3">
                  <c:v>0.39593115</c:v>
                </c:pt>
                <c:pt idx="4">
                  <c:v>0.3209297</c:v>
                </c:pt>
                <c:pt idx="5">
                  <c:v>0.26198342</c:v>
                </c:pt>
                <c:pt idx="6">
                  <c:v>0.23306091</c:v>
                </c:pt>
                <c:pt idx="7">
                  <c:v>0.16860835</c:v>
                </c:pt>
                <c:pt idx="8">
                  <c:v>0.12067466</c:v>
                </c:pt>
                <c:pt idx="9">
                  <c:v>0.10502521</c:v>
                </c:pt>
                <c:pt idx="10">
                  <c:v>0.18217121</c:v>
                </c:pt>
              </c:numCache>
            </c:numRef>
          </c:val>
        </c:ser>
        <c:ser>
          <c:idx val="3"/>
          <c:order val="3"/>
          <c:tx>
            <c:v>40</c:v>
          </c:tx>
          <c:cat>
            <c:strRef>
              <c:f>KIC!$L$5:$L$15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KIC!$P$5:$P$15</c:f>
              <c:numCache>
                <c:formatCode>General</c:formatCode>
                <c:ptCount val="11"/>
                <c:pt idx="0">
                  <c:v>0.7681563</c:v>
                </c:pt>
                <c:pt idx="1">
                  <c:v>0.65159684</c:v>
                </c:pt>
                <c:pt idx="2">
                  <c:v>0.6000696</c:v>
                </c:pt>
                <c:pt idx="3">
                  <c:v>0.511911</c:v>
                </c:pt>
                <c:pt idx="4">
                  <c:v>0.43482292</c:v>
                </c:pt>
                <c:pt idx="5">
                  <c:v>0.35976353</c:v>
                </c:pt>
                <c:pt idx="6">
                  <c:v>0.32487103</c:v>
                </c:pt>
                <c:pt idx="7">
                  <c:v>0.24413146</c:v>
                </c:pt>
                <c:pt idx="8">
                  <c:v>0.17956297</c:v>
                </c:pt>
                <c:pt idx="9">
                  <c:v>0.15863907</c:v>
                </c:pt>
                <c:pt idx="10">
                  <c:v>0.24801484</c:v>
                </c:pt>
              </c:numCache>
            </c:numRef>
          </c:val>
        </c:ser>
        <c:bandFmts/>
        <c:axId val="-2126722088"/>
        <c:axId val="-2126720680"/>
        <c:axId val="-2126776536"/>
      </c:surface3DChart>
      <c:catAx>
        <c:axId val="-212672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800"/>
            </a:pPr>
            <a:endParaRPr lang="en-US"/>
          </a:p>
        </c:txPr>
        <c:crossAx val="-2126720680"/>
        <c:crosses val="autoZero"/>
        <c:auto val="1"/>
        <c:lblAlgn val="ctr"/>
        <c:lblOffset val="100"/>
        <c:noMultiLvlLbl val="0"/>
      </c:catAx>
      <c:valAx>
        <c:axId val="-2126720680"/>
        <c:scaling>
          <c:orientation val="minMax"/>
          <c:max val="0.8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126722088"/>
        <c:crosses val="autoZero"/>
        <c:crossBetween val="midCat"/>
        <c:majorUnit val="0.1"/>
      </c:valAx>
      <c:serAx>
        <c:axId val="-2126776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-2126720680"/>
        <c:crosses val="autoZero"/>
        <c:tickLblSkip val="1"/>
        <c:tickMarkSkip val="1"/>
      </c:serAx>
    </c:plotArea>
    <c:plotVisOnly val="1"/>
    <c:dispBlanksAs val="zero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IM!$D$3:$D$22</c:f>
              <c:numCache>
                <c:formatCode>General</c:formatCode>
                <c:ptCount val="20"/>
                <c:pt idx="0">
                  <c:v>0.278</c:v>
                </c:pt>
                <c:pt idx="1">
                  <c:v>0.602</c:v>
                </c:pt>
                <c:pt idx="2">
                  <c:v>0.594</c:v>
                </c:pt>
                <c:pt idx="3">
                  <c:v>0.533</c:v>
                </c:pt>
                <c:pt idx="4">
                  <c:v>0.748</c:v>
                </c:pt>
                <c:pt idx="5">
                  <c:v>1.218</c:v>
                </c:pt>
                <c:pt idx="6">
                  <c:v>0.455</c:v>
                </c:pt>
                <c:pt idx="7">
                  <c:v>1.012</c:v>
                </c:pt>
                <c:pt idx="8">
                  <c:v>0.776</c:v>
                </c:pt>
                <c:pt idx="9">
                  <c:v>0.376</c:v>
                </c:pt>
                <c:pt idx="10">
                  <c:v>0.857</c:v>
                </c:pt>
                <c:pt idx="11">
                  <c:v>0.915</c:v>
                </c:pt>
                <c:pt idx="12">
                  <c:v>0.825</c:v>
                </c:pt>
                <c:pt idx="13">
                  <c:v>0.875</c:v>
                </c:pt>
                <c:pt idx="14">
                  <c:v>2.213</c:v>
                </c:pt>
                <c:pt idx="15">
                  <c:v>0.873</c:v>
                </c:pt>
                <c:pt idx="16">
                  <c:v>1.095</c:v>
                </c:pt>
                <c:pt idx="17">
                  <c:v>1.009</c:v>
                </c:pt>
                <c:pt idx="18">
                  <c:v>1.226</c:v>
                </c:pt>
                <c:pt idx="19">
                  <c:v>1.804</c:v>
                </c:pt>
              </c:numCache>
            </c:numRef>
          </c:xVal>
          <c:yVal>
            <c:numRef>
              <c:f>IM!$E$3:$E$22</c:f>
              <c:numCache>
                <c:formatCode>0.00</c:formatCode>
                <c:ptCount val="20"/>
                <c:pt idx="0">
                  <c:v>0.54545456</c:v>
                </c:pt>
                <c:pt idx="1">
                  <c:v>0.5165692</c:v>
                </c:pt>
                <c:pt idx="2">
                  <c:v>0.5188781</c:v>
                </c:pt>
                <c:pt idx="3">
                  <c:v>0.028378379</c:v>
                </c:pt>
                <c:pt idx="4">
                  <c:v>0.5003539</c:v>
                </c:pt>
                <c:pt idx="5">
                  <c:v>0.5204387</c:v>
                </c:pt>
                <c:pt idx="6">
                  <c:v>0.5180375</c:v>
                </c:pt>
                <c:pt idx="7">
                  <c:v>0.13771518</c:v>
                </c:pt>
                <c:pt idx="8">
                  <c:v>0.41443852</c:v>
                </c:pt>
                <c:pt idx="9">
                  <c:v>0.12970711</c:v>
                </c:pt>
                <c:pt idx="10">
                  <c:v>0.5219365</c:v>
                </c:pt>
                <c:pt idx="11">
                  <c:v>0.15318416</c:v>
                </c:pt>
                <c:pt idx="12">
                  <c:v>0.44089457</c:v>
                </c:pt>
                <c:pt idx="13">
                  <c:v>0.15782829</c:v>
                </c:pt>
                <c:pt idx="14">
                  <c:v>0.14252608</c:v>
                </c:pt>
                <c:pt idx="15">
                  <c:v>0.08033827</c:v>
                </c:pt>
                <c:pt idx="16">
                  <c:v>0.1574074</c:v>
                </c:pt>
                <c:pt idx="17">
                  <c:v>0.15040651</c:v>
                </c:pt>
                <c:pt idx="18">
                  <c:v>0.49247313</c:v>
                </c:pt>
                <c:pt idx="19">
                  <c:v>0.4036101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IM!$D$3:$D$22</c:f>
              <c:numCache>
                <c:formatCode>General</c:formatCode>
                <c:ptCount val="20"/>
                <c:pt idx="0">
                  <c:v>0.278</c:v>
                </c:pt>
                <c:pt idx="1">
                  <c:v>0.602</c:v>
                </c:pt>
                <c:pt idx="2">
                  <c:v>0.594</c:v>
                </c:pt>
                <c:pt idx="3">
                  <c:v>0.533</c:v>
                </c:pt>
                <c:pt idx="4">
                  <c:v>0.748</c:v>
                </c:pt>
                <c:pt idx="5">
                  <c:v>1.218</c:v>
                </c:pt>
                <c:pt idx="6">
                  <c:v>0.455</c:v>
                </c:pt>
                <c:pt idx="7">
                  <c:v>1.012</c:v>
                </c:pt>
                <c:pt idx="8">
                  <c:v>0.776</c:v>
                </c:pt>
                <c:pt idx="9">
                  <c:v>0.376</c:v>
                </c:pt>
                <c:pt idx="10">
                  <c:v>0.857</c:v>
                </c:pt>
                <c:pt idx="11">
                  <c:v>0.915</c:v>
                </c:pt>
                <c:pt idx="12">
                  <c:v>0.825</c:v>
                </c:pt>
                <c:pt idx="13">
                  <c:v>0.875</c:v>
                </c:pt>
                <c:pt idx="14">
                  <c:v>2.213</c:v>
                </c:pt>
                <c:pt idx="15">
                  <c:v>0.873</c:v>
                </c:pt>
                <c:pt idx="16">
                  <c:v>1.095</c:v>
                </c:pt>
                <c:pt idx="17">
                  <c:v>1.009</c:v>
                </c:pt>
                <c:pt idx="18">
                  <c:v>1.226</c:v>
                </c:pt>
                <c:pt idx="19">
                  <c:v>1.804</c:v>
                </c:pt>
              </c:numCache>
            </c:numRef>
          </c:xVal>
          <c:yVal>
            <c:numRef>
              <c:f>IM!$F$3:$F$22</c:f>
              <c:numCache>
                <c:formatCode>0.00</c:formatCode>
                <c:ptCount val="20"/>
                <c:pt idx="0">
                  <c:v>0.07438017</c:v>
                </c:pt>
                <c:pt idx="1">
                  <c:v>0.24242425</c:v>
                </c:pt>
                <c:pt idx="2">
                  <c:v>0.13239188</c:v>
                </c:pt>
                <c:pt idx="3">
                  <c:v>0.42017737</c:v>
                </c:pt>
                <c:pt idx="4">
                  <c:v>0.3722416</c:v>
                </c:pt>
                <c:pt idx="5">
                  <c:v>0.22503057</c:v>
                </c:pt>
                <c:pt idx="6">
                  <c:v>0.257379</c:v>
                </c:pt>
                <c:pt idx="7">
                  <c:v>0.22864483</c:v>
                </c:pt>
                <c:pt idx="8">
                  <c:v>0.41356674</c:v>
                </c:pt>
                <c:pt idx="9">
                  <c:v>0.79452056</c:v>
                </c:pt>
                <c:pt idx="10">
                  <c:v>0.5339926</c:v>
                </c:pt>
                <c:pt idx="11">
                  <c:v>0.42394367</c:v>
                </c:pt>
                <c:pt idx="12">
                  <c:v>0.5710526</c:v>
                </c:pt>
                <c:pt idx="13">
                  <c:v>0.49586776</c:v>
                </c:pt>
                <c:pt idx="14">
                  <c:v>0.47151515</c:v>
                </c:pt>
                <c:pt idx="15">
                  <c:v>0.4117647</c:v>
                </c:pt>
                <c:pt idx="16">
                  <c:v>0.82417583</c:v>
                </c:pt>
                <c:pt idx="17">
                  <c:v>0.52519166</c:v>
                </c:pt>
                <c:pt idx="18">
                  <c:v>0.49269432</c:v>
                </c:pt>
                <c:pt idx="19">
                  <c:v>0.5506993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IM!$D$3:$D$22</c:f>
              <c:numCache>
                <c:formatCode>General</c:formatCode>
                <c:ptCount val="20"/>
                <c:pt idx="0">
                  <c:v>0.278</c:v>
                </c:pt>
                <c:pt idx="1">
                  <c:v>0.602</c:v>
                </c:pt>
                <c:pt idx="2">
                  <c:v>0.594</c:v>
                </c:pt>
                <c:pt idx="3">
                  <c:v>0.533</c:v>
                </c:pt>
                <c:pt idx="4">
                  <c:v>0.748</c:v>
                </c:pt>
                <c:pt idx="5">
                  <c:v>1.218</c:v>
                </c:pt>
                <c:pt idx="6">
                  <c:v>0.455</c:v>
                </c:pt>
                <c:pt idx="7">
                  <c:v>1.012</c:v>
                </c:pt>
                <c:pt idx="8">
                  <c:v>0.776</c:v>
                </c:pt>
                <c:pt idx="9">
                  <c:v>0.376</c:v>
                </c:pt>
                <c:pt idx="10">
                  <c:v>0.857</c:v>
                </c:pt>
                <c:pt idx="11">
                  <c:v>0.915</c:v>
                </c:pt>
                <c:pt idx="12">
                  <c:v>0.825</c:v>
                </c:pt>
                <c:pt idx="13">
                  <c:v>0.875</c:v>
                </c:pt>
                <c:pt idx="14">
                  <c:v>2.213</c:v>
                </c:pt>
                <c:pt idx="15">
                  <c:v>0.873</c:v>
                </c:pt>
                <c:pt idx="16">
                  <c:v>1.095</c:v>
                </c:pt>
                <c:pt idx="17">
                  <c:v>1.009</c:v>
                </c:pt>
                <c:pt idx="18">
                  <c:v>1.226</c:v>
                </c:pt>
                <c:pt idx="19">
                  <c:v>1.804</c:v>
                </c:pt>
              </c:numCache>
            </c:numRef>
          </c:xVal>
          <c:yVal>
            <c:numRef>
              <c:f>IM!$G$3:$G$22</c:f>
              <c:numCache>
                <c:formatCode>0.00</c:formatCode>
                <c:ptCount val="20"/>
                <c:pt idx="0">
                  <c:v>0.57575756</c:v>
                </c:pt>
                <c:pt idx="1">
                  <c:v>0.72319686</c:v>
                </c:pt>
                <c:pt idx="2">
                  <c:v>0.5102481</c:v>
                </c:pt>
                <c:pt idx="3">
                  <c:v>0.50236326</c:v>
                </c:pt>
                <c:pt idx="4">
                  <c:v>0.5294535</c:v>
                </c:pt>
                <c:pt idx="5">
                  <c:v>0.5924265</c:v>
                </c:pt>
                <c:pt idx="6">
                  <c:v>0.4935065</c:v>
                </c:pt>
                <c:pt idx="7">
                  <c:v>0.5321821</c:v>
                </c:pt>
                <c:pt idx="8">
                  <c:v>0.6898396</c:v>
                </c:pt>
                <c:pt idx="9">
                  <c:v>0.7196653</c:v>
                </c:pt>
                <c:pt idx="10">
                  <c:v>0.64803624</c:v>
                </c:pt>
                <c:pt idx="11">
                  <c:v>0.6729776</c:v>
                </c:pt>
                <c:pt idx="12">
                  <c:v>0.75884247</c:v>
                </c:pt>
                <c:pt idx="13">
                  <c:v>0.7651515</c:v>
                </c:pt>
                <c:pt idx="14">
                  <c:v>0.7348148</c:v>
                </c:pt>
                <c:pt idx="15">
                  <c:v>0.6913319</c:v>
                </c:pt>
                <c:pt idx="16">
                  <c:v>0.7852349</c:v>
                </c:pt>
                <c:pt idx="17">
                  <c:v>0.60508704</c:v>
                </c:pt>
                <c:pt idx="18">
                  <c:v>0.64428574</c:v>
                </c:pt>
                <c:pt idx="19">
                  <c:v>0.4520937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388856"/>
        <c:axId val="-2127392200"/>
      </c:scatterChart>
      <c:valAx>
        <c:axId val="-212738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7392200"/>
        <c:crosses val="autoZero"/>
        <c:crossBetween val="midCat"/>
      </c:valAx>
      <c:valAx>
        <c:axId val="-2127392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27388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IM!$M$24:$O$24</c:f>
                <c:numCache>
                  <c:formatCode>General</c:formatCode>
                  <c:ptCount val="3"/>
                  <c:pt idx="0">
                    <c:v>19.1102604654858</c:v>
                  </c:pt>
                  <c:pt idx="1">
                    <c:v>19.44320259920068</c:v>
                  </c:pt>
                  <c:pt idx="2">
                    <c:v>10.30903991958671</c:v>
                  </c:pt>
                </c:numCache>
              </c:numRef>
            </c:plus>
            <c:minus>
              <c:numRef>
                <c:f>IM!$M$24:$O$24</c:f>
                <c:numCache>
                  <c:formatCode>General</c:formatCode>
                  <c:ptCount val="3"/>
                  <c:pt idx="0">
                    <c:v>19.1102604654858</c:v>
                  </c:pt>
                  <c:pt idx="1">
                    <c:v>19.44320259920068</c:v>
                  </c:pt>
                  <c:pt idx="2">
                    <c:v>10.30903991958671</c:v>
                  </c:pt>
                </c:numCache>
              </c:numRef>
            </c:minus>
          </c:errBars>
          <c:val>
            <c:numRef>
              <c:f>IM!$M$23:$O$23</c:f>
              <c:numCache>
                <c:formatCode>General</c:formatCode>
                <c:ptCount val="3"/>
                <c:pt idx="0">
                  <c:v>32.652880795</c:v>
                </c:pt>
                <c:pt idx="1">
                  <c:v>42.30827280000001</c:v>
                </c:pt>
                <c:pt idx="2">
                  <c:v>63.13247585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-2127449432"/>
        <c:axId val="-2127454312"/>
      </c:barChart>
      <c:catAx>
        <c:axId val="-21274494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7454312"/>
        <c:crosses val="autoZero"/>
        <c:auto val="0"/>
        <c:lblAlgn val="ctr"/>
        <c:lblOffset val="100"/>
        <c:noMultiLvlLbl val="0"/>
      </c:catAx>
      <c:valAx>
        <c:axId val="-2127454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449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7"/>
      <c:rotY val="32"/>
      <c:rAngAx val="0"/>
      <c:perspective val="30"/>
    </c:view3D>
    <c:floor>
      <c:thickness val="0"/>
      <c:spPr>
        <a:solidFill>
          <a:schemeClr val="accent1">
            <a:lumMod val="60000"/>
            <a:lumOff val="40000"/>
          </a:schemeClr>
        </a:solidFill>
      </c:spPr>
    </c:floor>
    <c:sideWall>
      <c:thickness val="0"/>
      <c:spPr>
        <a:solidFill>
          <a:schemeClr val="bg1">
            <a:lumMod val="95000"/>
            <a:alpha val="47000"/>
          </a:schemeClr>
        </a:solidFill>
      </c:spPr>
    </c:sideWall>
    <c:backWall>
      <c:thickness val="0"/>
      <c:spPr>
        <a:solidFill>
          <a:schemeClr val="tx1">
            <a:alpha val="82000"/>
          </a:schemeClr>
        </a:solidFill>
      </c:spPr>
    </c:backWall>
    <c:plotArea>
      <c:layout/>
      <c:surface3DChart>
        <c:wireframe val="0"/>
        <c:ser>
          <c:idx val="0"/>
          <c:order val="0"/>
          <c:tx>
            <c:strRef>
              <c:f>'BR2'!$M$1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'BR2'!$L$2:$L$12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'BR2'!$M$2:$M$12</c:f>
              <c:numCache>
                <c:formatCode>General</c:formatCode>
                <c:ptCount val="11"/>
                <c:pt idx="0">
                  <c:v>0.296164775</c:v>
                </c:pt>
                <c:pt idx="1">
                  <c:v>0.2293828501</c:v>
                </c:pt>
                <c:pt idx="2">
                  <c:v>0.192576994</c:v>
                </c:pt>
                <c:pt idx="3">
                  <c:v>0.1534402489</c:v>
                </c:pt>
                <c:pt idx="4">
                  <c:v>0.1243933931</c:v>
                </c:pt>
                <c:pt idx="5">
                  <c:v>0.09651613005</c:v>
                </c:pt>
                <c:pt idx="6">
                  <c:v>0.07907096892</c:v>
                </c:pt>
                <c:pt idx="7">
                  <c:v>0.04747162012</c:v>
                </c:pt>
                <c:pt idx="8">
                  <c:v>0.03472652231</c:v>
                </c:pt>
                <c:pt idx="9">
                  <c:v>0.03021155838</c:v>
                </c:pt>
                <c:pt idx="10">
                  <c:v>0.0976780222</c:v>
                </c:pt>
              </c:numCache>
            </c:numRef>
          </c:val>
        </c:ser>
        <c:ser>
          <c:idx val="1"/>
          <c:order val="1"/>
          <c:tx>
            <c:strRef>
              <c:f>'BR2'!$N$1</c:f>
              <c:strCache>
                <c:ptCount val="1"/>
                <c:pt idx="0">
                  <c:v>10</c:v>
                </c:pt>
              </c:strCache>
            </c:strRef>
          </c:tx>
          <c:cat>
            <c:strRef>
              <c:f>'BR2'!$L$2:$L$12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'BR2'!$N$2:$N$12</c:f>
              <c:numCache>
                <c:formatCode>General</c:formatCode>
                <c:ptCount val="11"/>
                <c:pt idx="0">
                  <c:v>0.3770596653</c:v>
                </c:pt>
                <c:pt idx="1">
                  <c:v>0.2968869448</c:v>
                </c:pt>
                <c:pt idx="2">
                  <c:v>0.2533824698</c:v>
                </c:pt>
                <c:pt idx="3">
                  <c:v>0.204526642</c:v>
                </c:pt>
                <c:pt idx="4">
                  <c:v>0.1666236474</c:v>
                </c:pt>
                <c:pt idx="5">
                  <c:v>0.1317419343</c:v>
                </c:pt>
                <c:pt idx="6">
                  <c:v>0.10789677502</c:v>
                </c:pt>
                <c:pt idx="7">
                  <c:v>0.06762125789</c:v>
                </c:pt>
                <c:pt idx="8">
                  <c:v>0.04522703772</c:v>
                </c:pt>
                <c:pt idx="9">
                  <c:v>0.03823529446</c:v>
                </c:pt>
                <c:pt idx="10">
                  <c:v>0.10123839238</c:v>
                </c:pt>
              </c:numCache>
            </c:numRef>
          </c:val>
        </c:ser>
        <c:ser>
          <c:idx val="2"/>
          <c:order val="2"/>
          <c:tx>
            <c:strRef>
              <c:f>'BR2'!$O$1</c:f>
              <c:strCache>
                <c:ptCount val="1"/>
                <c:pt idx="0">
                  <c:v>20</c:v>
                </c:pt>
              </c:strCache>
            </c:strRef>
          </c:tx>
          <c:cat>
            <c:strRef>
              <c:f>'BR2'!$L$2:$L$12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'BR2'!$O$2:$O$12</c:f>
              <c:numCache>
                <c:formatCode>General</c:formatCode>
                <c:ptCount val="11"/>
                <c:pt idx="0">
                  <c:v>0.4637073817</c:v>
                </c:pt>
                <c:pt idx="1">
                  <c:v>0.3717094511</c:v>
                </c:pt>
                <c:pt idx="2">
                  <c:v>0.3215583056</c:v>
                </c:pt>
                <c:pt idx="3">
                  <c:v>0.2675892411</c:v>
                </c:pt>
                <c:pt idx="4">
                  <c:v>0.2166236444</c:v>
                </c:pt>
                <c:pt idx="5">
                  <c:v>0.1753032267</c:v>
                </c:pt>
                <c:pt idx="6">
                  <c:v>0.1477935465</c:v>
                </c:pt>
                <c:pt idx="7">
                  <c:v>0.09514963851</c:v>
                </c:pt>
                <c:pt idx="8">
                  <c:v>0.06351909225</c:v>
                </c:pt>
                <c:pt idx="9">
                  <c:v>0.05441176405</c:v>
                </c:pt>
                <c:pt idx="10">
                  <c:v>0.14762642236</c:v>
                </c:pt>
              </c:numCache>
            </c:numRef>
          </c:val>
        </c:ser>
        <c:ser>
          <c:idx val="3"/>
          <c:order val="3"/>
          <c:tx>
            <c:strRef>
              <c:f>'BR2'!$P$1</c:f>
              <c:strCache>
                <c:ptCount val="1"/>
                <c:pt idx="0">
                  <c:v>40</c:v>
                </c:pt>
              </c:strCache>
            </c:strRef>
          </c:tx>
          <c:cat>
            <c:strRef>
              <c:f>'BR2'!$L$2:$L$12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'BR2'!$P$2:$P$12</c:f>
              <c:numCache>
                <c:formatCode>General</c:formatCode>
                <c:ptCount val="11"/>
                <c:pt idx="0">
                  <c:v>0.5491832317</c:v>
                </c:pt>
                <c:pt idx="1">
                  <c:v>0.44625887</c:v>
                </c:pt>
                <c:pt idx="2">
                  <c:v>0.3937088727</c:v>
                </c:pt>
                <c:pt idx="3">
                  <c:v>0.3352560818</c:v>
                </c:pt>
                <c:pt idx="4">
                  <c:v>0.2761228711</c:v>
                </c:pt>
                <c:pt idx="5">
                  <c:v>0.2315354839</c:v>
                </c:pt>
                <c:pt idx="6">
                  <c:v>0.20018065</c:v>
                </c:pt>
                <c:pt idx="7">
                  <c:v>0.1333333336</c:v>
                </c:pt>
                <c:pt idx="8">
                  <c:v>0.08942208518</c:v>
                </c:pt>
                <c:pt idx="9">
                  <c:v>0.07507739997</c:v>
                </c:pt>
                <c:pt idx="10">
                  <c:v>0.17438080751</c:v>
                </c:pt>
              </c:numCache>
            </c:numRef>
          </c:val>
        </c:ser>
        <c:bandFmts/>
        <c:axId val="-2118215864"/>
        <c:axId val="-2118145608"/>
        <c:axId val="-2118762520"/>
      </c:surface3DChart>
      <c:catAx>
        <c:axId val="-2118215864"/>
        <c:scaling>
          <c:orientation val="minMax"/>
        </c:scaling>
        <c:delete val="0"/>
        <c:axPos val="b"/>
        <c:majorGridlines/>
        <c:majorTickMark val="out"/>
        <c:minorTickMark val="none"/>
        <c:tickLblPos val="high"/>
        <c:txPr>
          <a:bodyPr/>
          <a:lstStyle/>
          <a:p>
            <a:pPr>
              <a:defRPr sz="1400"/>
            </a:pPr>
            <a:endParaRPr lang="en-US"/>
          </a:p>
        </c:txPr>
        <c:crossAx val="-2118145608"/>
        <c:crosses val="autoZero"/>
        <c:auto val="1"/>
        <c:lblAlgn val="ctr"/>
        <c:lblOffset val="100"/>
        <c:noMultiLvlLbl val="0"/>
      </c:catAx>
      <c:valAx>
        <c:axId val="-2118145608"/>
        <c:scaling>
          <c:orientation val="minMax"/>
          <c:max val="0.8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215864"/>
        <c:crosses val="autoZero"/>
        <c:crossBetween val="midCat"/>
        <c:majorUnit val="0.1"/>
      </c:valAx>
      <c:serAx>
        <c:axId val="-21187625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145608"/>
        <c:crosses val="autoZero"/>
        <c:tickLblSkip val="1"/>
        <c:tickMarkSkip val="1"/>
      </c:ser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7"/>
      <c:rotY val="32"/>
      <c:rAngAx val="0"/>
      <c:perspective val="30"/>
    </c:view3D>
    <c:floor>
      <c:thickness val="0"/>
      <c:spPr>
        <a:solidFill>
          <a:schemeClr val="accent1">
            <a:lumMod val="60000"/>
            <a:lumOff val="40000"/>
          </a:schemeClr>
        </a:solidFill>
      </c:spPr>
    </c:floor>
    <c:sideWall>
      <c:thickness val="0"/>
      <c:spPr>
        <a:solidFill>
          <a:schemeClr val="bg1">
            <a:lumMod val="95000"/>
            <a:alpha val="47000"/>
          </a:schemeClr>
        </a:solidFill>
      </c:spPr>
    </c:sideWall>
    <c:backWall>
      <c:thickness val="0"/>
      <c:spPr>
        <a:solidFill>
          <a:schemeClr val="tx1">
            <a:alpha val="75000"/>
          </a:schemeClr>
        </a:solidFill>
        <a:scene3d>
          <a:camera prst="orthographicFront"/>
          <a:lightRig rig="threePt" dir="t"/>
        </a:scene3d>
        <a:sp3d/>
      </c:spPr>
    </c:backWall>
    <c:plotArea>
      <c:layout/>
      <c:surface3DChart>
        <c:wireframe val="0"/>
        <c:ser>
          <c:idx val="0"/>
          <c:order val="0"/>
          <c:tx>
            <c:strRef>
              <c:f>'MD2'!$M$1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'MD2'!$L$2:$L$12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'MD2'!$M$2:$M$12</c:f>
              <c:numCache>
                <c:formatCode>General</c:formatCode>
                <c:ptCount val="11"/>
                <c:pt idx="0">
                  <c:v>0.2728693218</c:v>
                </c:pt>
                <c:pt idx="1">
                  <c:v>0.2156744927</c:v>
                </c:pt>
                <c:pt idx="2">
                  <c:v>0.1703001574</c:v>
                </c:pt>
                <c:pt idx="3">
                  <c:v>0.1245087893</c:v>
                </c:pt>
                <c:pt idx="4">
                  <c:v>0.08358286172</c:v>
                </c:pt>
                <c:pt idx="5">
                  <c:v>0.05431078969</c:v>
                </c:pt>
                <c:pt idx="6">
                  <c:v>0.04009287953</c:v>
                </c:pt>
                <c:pt idx="7">
                  <c:v>0.015797625056</c:v>
                </c:pt>
                <c:pt idx="8">
                  <c:v>0.0037648272161</c:v>
                </c:pt>
                <c:pt idx="9">
                  <c:v>0.0010841506995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'MD2'!$N$1</c:f>
              <c:strCache>
                <c:ptCount val="1"/>
                <c:pt idx="0">
                  <c:v>10</c:v>
                </c:pt>
              </c:strCache>
            </c:strRef>
          </c:tx>
          <c:cat>
            <c:strRef>
              <c:f>'MD2'!$L$2:$L$12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'MD2'!$N$2:$N$12</c:f>
              <c:numCache>
                <c:formatCode>General</c:formatCode>
                <c:ptCount val="11"/>
                <c:pt idx="0">
                  <c:v>0.3724431813</c:v>
                </c:pt>
                <c:pt idx="1">
                  <c:v>0.2973784775</c:v>
                </c:pt>
                <c:pt idx="2">
                  <c:v>0.2365982098</c:v>
                </c:pt>
                <c:pt idx="3">
                  <c:v>0.1713547065</c:v>
                </c:pt>
                <c:pt idx="4">
                  <c:v>0.1143520905</c:v>
                </c:pt>
                <c:pt idx="5">
                  <c:v>0.07475477569</c:v>
                </c:pt>
                <c:pt idx="6">
                  <c:v>0.05412796696</c:v>
                </c:pt>
                <c:pt idx="7">
                  <c:v>0.020289106752</c:v>
                </c:pt>
                <c:pt idx="8">
                  <c:v>0.0045384218962</c:v>
                </c:pt>
                <c:pt idx="9">
                  <c:v>0.001497160515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'MD2'!$O$1</c:f>
              <c:strCache>
                <c:ptCount val="1"/>
                <c:pt idx="0">
                  <c:v>20</c:v>
                </c:pt>
              </c:strCache>
            </c:strRef>
          </c:tx>
          <c:cat>
            <c:strRef>
              <c:f>'MD2'!$L$2:$L$12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'MD2'!$O$2:$O$12</c:f>
              <c:numCache>
                <c:formatCode>General</c:formatCode>
                <c:ptCount val="11"/>
                <c:pt idx="0">
                  <c:v>0.449147731</c:v>
                </c:pt>
                <c:pt idx="1">
                  <c:v>0.3578918636</c:v>
                </c:pt>
                <c:pt idx="2">
                  <c:v>0.2902580351</c:v>
                </c:pt>
                <c:pt idx="3">
                  <c:v>0.2113236816</c:v>
                </c:pt>
                <c:pt idx="4">
                  <c:v>0.1436757879</c:v>
                </c:pt>
                <c:pt idx="5">
                  <c:v>0.09488900381</c:v>
                </c:pt>
                <c:pt idx="6">
                  <c:v>0.06836945301</c:v>
                </c:pt>
                <c:pt idx="7">
                  <c:v>0.02627774886</c:v>
                </c:pt>
                <c:pt idx="8">
                  <c:v>0.005982465205</c:v>
                </c:pt>
                <c:pt idx="9">
                  <c:v>0.00211667528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'MD2'!$P$1</c:f>
              <c:strCache>
                <c:ptCount val="1"/>
                <c:pt idx="0">
                  <c:v>40</c:v>
                </c:pt>
              </c:strCache>
            </c:strRef>
          </c:tx>
          <c:cat>
            <c:strRef>
              <c:f>'MD2'!$L$2:$L$12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'MD2'!$P$2:$P$12</c:f>
              <c:numCache>
                <c:formatCode>General</c:formatCode>
                <c:ptCount val="11"/>
                <c:pt idx="0">
                  <c:v>0.4926846594</c:v>
                </c:pt>
                <c:pt idx="1">
                  <c:v>0.3964500249</c:v>
                </c:pt>
                <c:pt idx="2">
                  <c:v>0.3254870951</c:v>
                </c:pt>
                <c:pt idx="3">
                  <c:v>0.2389865562</c:v>
                </c:pt>
                <c:pt idx="4">
                  <c:v>0.1648425401</c:v>
                </c:pt>
                <c:pt idx="5">
                  <c:v>0.10944759919</c:v>
                </c:pt>
                <c:pt idx="6">
                  <c:v>0.07987615988</c:v>
                </c:pt>
                <c:pt idx="7">
                  <c:v>0.03092410955</c:v>
                </c:pt>
                <c:pt idx="8">
                  <c:v>0.007426508502</c:v>
                </c:pt>
                <c:pt idx="9">
                  <c:v>0.0025813113475</c:v>
                </c:pt>
                <c:pt idx="10">
                  <c:v>0.0</c:v>
                </c:pt>
              </c:numCache>
            </c:numRef>
          </c:val>
        </c:ser>
        <c:bandFmts/>
        <c:axId val="-2128887768"/>
        <c:axId val="-2118670888"/>
        <c:axId val="-2128818136"/>
      </c:surface3DChart>
      <c:catAx>
        <c:axId val="-2128887768"/>
        <c:scaling>
          <c:orientation val="minMax"/>
        </c:scaling>
        <c:delete val="0"/>
        <c:axPos val="b"/>
        <c:majorGridlines/>
        <c:majorTickMark val="out"/>
        <c:minorTickMark val="none"/>
        <c:tickLblPos val="high"/>
        <c:txPr>
          <a:bodyPr/>
          <a:lstStyle/>
          <a:p>
            <a:pPr>
              <a:defRPr sz="1400"/>
            </a:pPr>
            <a:endParaRPr lang="en-US"/>
          </a:p>
        </c:txPr>
        <c:crossAx val="-2118670888"/>
        <c:crosses val="autoZero"/>
        <c:auto val="1"/>
        <c:lblAlgn val="ctr"/>
        <c:lblOffset val="100"/>
        <c:noMultiLvlLbl val="0"/>
      </c:catAx>
      <c:valAx>
        <c:axId val="-2118670888"/>
        <c:scaling>
          <c:orientation val="minMax"/>
          <c:max val="0.8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28887768"/>
        <c:crosses val="autoZero"/>
        <c:crossBetween val="midCat"/>
        <c:majorUnit val="0.1"/>
      </c:valAx>
      <c:serAx>
        <c:axId val="-21288181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670888"/>
        <c:crosses val="autoZero"/>
        <c:tickLblSkip val="1"/>
        <c:tickMarkSkip val="1"/>
      </c:ser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7"/>
      <c:rotY val="32"/>
      <c:rAngAx val="0"/>
      <c:perspective val="30"/>
    </c:view3D>
    <c:floor>
      <c:thickness val="0"/>
      <c:spPr>
        <a:solidFill>
          <a:schemeClr val="accent1">
            <a:lumMod val="60000"/>
            <a:lumOff val="40000"/>
          </a:schemeClr>
        </a:solidFill>
      </c:spPr>
    </c:floor>
    <c:sideWall>
      <c:thickness val="0"/>
      <c:spPr>
        <a:solidFill>
          <a:schemeClr val="bg1">
            <a:lumMod val="95000"/>
            <a:alpha val="47000"/>
          </a:schemeClr>
        </a:solidFill>
      </c:spPr>
    </c:sideWall>
    <c:backWall>
      <c:thickness val="0"/>
      <c:spPr>
        <a:solidFill>
          <a:schemeClr val="tx1">
            <a:alpha val="85000"/>
          </a:schemeClr>
        </a:solidFill>
        <a:scene3d>
          <a:camera prst="orthographicFront"/>
          <a:lightRig rig="threePt" dir="t"/>
        </a:scene3d>
        <a:sp3d/>
      </c:spPr>
    </c:backWall>
    <c:plotArea>
      <c:layout/>
      <c:surface3DChart>
        <c:wireframe val="0"/>
        <c:ser>
          <c:idx val="0"/>
          <c:order val="0"/>
          <c:tx>
            <c:strRef>
              <c:f>'KIC2'!$M$1</c:f>
              <c:strCache>
                <c:ptCount val="1"/>
                <c:pt idx="0">
                  <c:v>5</c:v>
                </c:pt>
              </c:strCache>
            </c:strRef>
          </c:tx>
          <c:cat>
            <c:strRef>
              <c:f>'KIC2'!$L$2:$L$12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'KIC2'!$M$2:$M$12</c:f>
              <c:numCache>
                <c:formatCode>General</c:formatCode>
                <c:ptCount val="11"/>
                <c:pt idx="0">
                  <c:v>0.3480113597</c:v>
                </c:pt>
                <c:pt idx="1">
                  <c:v>0.2763790309</c:v>
                </c:pt>
                <c:pt idx="2">
                  <c:v>0.2428533823</c:v>
                </c:pt>
                <c:pt idx="3">
                  <c:v>0.2033109143</c:v>
                </c:pt>
                <c:pt idx="4">
                  <c:v>0.1663397029</c:v>
                </c:pt>
                <c:pt idx="5">
                  <c:v>0.1347612901</c:v>
                </c:pt>
                <c:pt idx="6">
                  <c:v>0.11958709638</c:v>
                </c:pt>
                <c:pt idx="7">
                  <c:v>0.08671310543</c:v>
                </c:pt>
                <c:pt idx="8">
                  <c:v>0.0688080493</c:v>
                </c:pt>
                <c:pt idx="9">
                  <c:v>0.06148090809</c:v>
                </c:pt>
                <c:pt idx="10">
                  <c:v>0.09272446049</c:v>
                </c:pt>
              </c:numCache>
            </c:numRef>
          </c:val>
        </c:ser>
        <c:ser>
          <c:idx val="1"/>
          <c:order val="1"/>
          <c:tx>
            <c:strRef>
              <c:f>'KIC2'!$N$1</c:f>
              <c:strCache>
                <c:ptCount val="1"/>
                <c:pt idx="0">
                  <c:v>10</c:v>
                </c:pt>
              </c:strCache>
            </c:strRef>
          </c:tx>
          <c:cat>
            <c:strRef>
              <c:f>'KIC2'!$L$2:$L$12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'KIC2'!$N$2:$N$12</c:f>
              <c:numCache>
                <c:formatCode>General</c:formatCode>
                <c:ptCount val="11"/>
                <c:pt idx="0">
                  <c:v>0.4726207377</c:v>
                </c:pt>
                <c:pt idx="1">
                  <c:v>0.3907700689</c:v>
                </c:pt>
                <c:pt idx="2">
                  <c:v>0.3493550955</c:v>
                </c:pt>
                <c:pt idx="3">
                  <c:v>0.2908691197</c:v>
                </c:pt>
                <c:pt idx="4">
                  <c:v>0.2371708812</c:v>
                </c:pt>
                <c:pt idx="5">
                  <c:v>0.1950193539</c:v>
                </c:pt>
                <c:pt idx="6">
                  <c:v>0.1743999988</c:v>
                </c:pt>
                <c:pt idx="7">
                  <c:v>0.1306243547</c:v>
                </c:pt>
                <c:pt idx="8">
                  <c:v>0.09907120619</c:v>
                </c:pt>
                <c:pt idx="9">
                  <c:v>0.08875129081</c:v>
                </c:pt>
                <c:pt idx="10">
                  <c:v>0.11426728909</c:v>
                </c:pt>
              </c:numCache>
            </c:numRef>
          </c:val>
        </c:ser>
        <c:ser>
          <c:idx val="2"/>
          <c:order val="2"/>
          <c:tx>
            <c:strRef>
              <c:f>'KIC2'!$O$1</c:f>
              <c:strCache>
                <c:ptCount val="1"/>
                <c:pt idx="0">
                  <c:v>20</c:v>
                </c:pt>
              </c:strCache>
            </c:strRef>
          </c:tx>
          <c:cat>
            <c:strRef>
              <c:f>'KIC2'!$L$2:$L$12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'KIC2'!$O$2:$O$12</c:f>
              <c:numCache>
                <c:formatCode>General</c:formatCode>
                <c:ptCount val="11"/>
                <c:pt idx="0">
                  <c:v>0.6153053939</c:v>
                </c:pt>
                <c:pt idx="1">
                  <c:v>0.5286455573</c:v>
                </c:pt>
                <c:pt idx="2">
                  <c:v>0.482074228</c:v>
                </c:pt>
                <c:pt idx="3">
                  <c:v>0.4115106077</c:v>
                </c:pt>
                <c:pt idx="4">
                  <c:v>0.3394166202</c:v>
                </c:pt>
                <c:pt idx="5">
                  <c:v>0.284645161</c:v>
                </c:pt>
                <c:pt idx="6">
                  <c:v>0.2553806453</c:v>
                </c:pt>
                <c:pt idx="7">
                  <c:v>0.190789473</c:v>
                </c:pt>
                <c:pt idx="8">
                  <c:v>0.144195047</c:v>
                </c:pt>
                <c:pt idx="9">
                  <c:v>0.13134675035</c:v>
                </c:pt>
                <c:pt idx="10">
                  <c:v>0.19329205536</c:v>
                </c:pt>
              </c:numCache>
            </c:numRef>
          </c:val>
        </c:ser>
        <c:ser>
          <c:idx val="3"/>
          <c:order val="3"/>
          <c:tx>
            <c:strRef>
              <c:f>'KIC2'!$P$1</c:f>
              <c:strCache>
                <c:ptCount val="1"/>
                <c:pt idx="0">
                  <c:v>40</c:v>
                </c:pt>
              </c:strCache>
            </c:strRef>
          </c:tx>
          <c:cat>
            <c:strRef>
              <c:f>'KIC2'!$L$2:$L$12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'KIC2'!$P$2:$P$12</c:f>
              <c:numCache>
                <c:formatCode>General</c:formatCode>
                <c:ptCount val="11"/>
                <c:pt idx="0">
                  <c:v>0.7335937499</c:v>
                </c:pt>
                <c:pt idx="1">
                  <c:v>0.6517476798</c:v>
                </c:pt>
                <c:pt idx="2">
                  <c:v>0.6020005286</c:v>
                </c:pt>
                <c:pt idx="3">
                  <c:v>0.5251940012</c:v>
                </c:pt>
                <c:pt idx="4">
                  <c:v>0.4457924606</c:v>
                </c:pt>
                <c:pt idx="5">
                  <c:v>0.3798709751</c:v>
                </c:pt>
                <c:pt idx="6">
                  <c:v>0.3422967702</c:v>
                </c:pt>
                <c:pt idx="7">
                  <c:v>0.2641124844</c:v>
                </c:pt>
                <c:pt idx="8">
                  <c:v>0.202296184</c:v>
                </c:pt>
                <c:pt idx="9">
                  <c:v>0.1862745091</c:v>
                </c:pt>
                <c:pt idx="10">
                  <c:v>0.2488906085</c:v>
                </c:pt>
              </c:numCache>
            </c:numRef>
          </c:val>
        </c:ser>
        <c:bandFmts/>
        <c:axId val="-2118460424"/>
        <c:axId val="-2118303544"/>
        <c:axId val="-2118587224"/>
      </c:surface3DChart>
      <c:catAx>
        <c:axId val="-2118460424"/>
        <c:scaling>
          <c:orientation val="minMax"/>
        </c:scaling>
        <c:delete val="0"/>
        <c:axPos val="b"/>
        <c:majorGridlines/>
        <c:majorTickMark val="out"/>
        <c:minorTickMark val="none"/>
        <c:tickLblPos val="high"/>
        <c:txPr>
          <a:bodyPr/>
          <a:lstStyle/>
          <a:p>
            <a:pPr>
              <a:defRPr sz="1400"/>
            </a:pPr>
            <a:endParaRPr lang="en-US"/>
          </a:p>
        </c:txPr>
        <c:crossAx val="-2118303544"/>
        <c:crosses val="autoZero"/>
        <c:auto val="1"/>
        <c:lblAlgn val="ctr"/>
        <c:lblOffset val="100"/>
        <c:noMultiLvlLbl val="0"/>
      </c:catAx>
      <c:valAx>
        <c:axId val="-2118303544"/>
        <c:scaling>
          <c:orientation val="minMax"/>
          <c:max val="0.8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460424"/>
        <c:crosses val="autoZero"/>
        <c:crossBetween val="midCat"/>
        <c:majorUnit val="0.1"/>
      </c:valAx>
      <c:serAx>
        <c:axId val="-21185872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303544"/>
        <c:crosses val="autoZero"/>
        <c:tickLblSkip val="1"/>
        <c:tickMarkSkip val="1"/>
      </c:ser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'IM2'!$AI$2:$AK$2</c:f>
              <c:strCache>
                <c:ptCount val="1"/>
                <c:pt idx="0">
                  <c:v>MD BR KIC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'IM2'!$AI$24:$AK$24</c:f>
                <c:numCache>
                  <c:formatCode>General</c:formatCode>
                  <c:ptCount val="3"/>
                  <c:pt idx="0">
                    <c:v>0.043126499607794</c:v>
                  </c:pt>
                  <c:pt idx="1">
                    <c:v>0.0452874651386474</c:v>
                  </c:pt>
                  <c:pt idx="2">
                    <c:v>0.0260437135307865</c:v>
                  </c:pt>
                </c:numCache>
              </c:numRef>
            </c:plus>
            <c:minus>
              <c:numRef>
                <c:f>'IM2'!$AI$24:$AK$24</c:f>
                <c:numCache>
                  <c:formatCode>General</c:formatCode>
                  <c:ptCount val="3"/>
                  <c:pt idx="0">
                    <c:v>0.043126499607794</c:v>
                  </c:pt>
                  <c:pt idx="1">
                    <c:v>0.0452874651386474</c:v>
                  </c:pt>
                  <c:pt idx="2">
                    <c:v>0.0260437135307865</c:v>
                  </c:pt>
                </c:numCache>
              </c:numRef>
            </c:minus>
            <c:spPr>
              <a:ln w="19050"/>
            </c:spPr>
          </c:errBars>
          <c:cat>
            <c:strRef>
              <c:f>'IM2'!$AI$2:$AK$2</c:f>
              <c:strCache>
                <c:ptCount val="3"/>
                <c:pt idx="0">
                  <c:v>MD</c:v>
                </c:pt>
                <c:pt idx="1">
                  <c:v>BR</c:v>
                </c:pt>
                <c:pt idx="2">
                  <c:v>KIC</c:v>
                </c:pt>
              </c:strCache>
            </c:strRef>
          </c:cat>
          <c:val>
            <c:numRef>
              <c:f>'IM2'!$AI$23:$AK$23</c:f>
              <c:numCache>
                <c:formatCode>0.000</c:formatCode>
                <c:ptCount val="3"/>
                <c:pt idx="0">
                  <c:v>0.31506</c:v>
                </c:pt>
                <c:pt idx="1">
                  <c:v>0.424655</c:v>
                </c:pt>
                <c:pt idx="2">
                  <c:v>0.641485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-2118379336"/>
        <c:axId val="-2118382488"/>
      </c:barChart>
      <c:catAx>
        <c:axId val="-2118379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382488"/>
        <c:crosses val="autoZero"/>
        <c:auto val="1"/>
        <c:lblAlgn val="ctr"/>
        <c:lblOffset val="100"/>
        <c:noMultiLvlLbl val="0"/>
      </c:catAx>
      <c:valAx>
        <c:axId val="-211838248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379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'IM2'!$AI$2:$AK$2</c:f>
              <c:strCache>
                <c:ptCount val="1"/>
                <c:pt idx="0">
                  <c:v>MD BR KIC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'IM2'!$AR$23:$AT$23</c:f>
                <c:numCache>
                  <c:formatCode>General</c:formatCode>
                  <c:ptCount val="3"/>
                  <c:pt idx="0">
                    <c:v>0.0176681235761194</c:v>
                  </c:pt>
                  <c:pt idx="1">
                    <c:v>0.0360907853261856</c:v>
                  </c:pt>
                  <c:pt idx="2">
                    <c:v>0.0116751307661741</c:v>
                  </c:pt>
                </c:numCache>
              </c:numRef>
            </c:plus>
            <c:minus>
              <c:numRef>
                <c:f>'IM2'!$AR$23:$AT$23</c:f>
                <c:numCache>
                  <c:formatCode>General</c:formatCode>
                  <c:ptCount val="3"/>
                  <c:pt idx="0">
                    <c:v>0.0176681235761194</c:v>
                  </c:pt>
                  <c:pt idx="1">
                    <c:v>0.0360907853261856</c:v>
                  </c:pt>
                  <c:pt idx="2">
                    <c:v>0.0116751307661741</c:v>
                  </c:pt>
                </c:numCache>
              </c:numRef>
            </c:minus>
            <c:spPr>
              <a:ln w="19050"/>
            </c:spPr>
          </c:errBars>
          <c:cat>
            <c:strRef>
              <c:f>'IM2'!$AI$2:$AK$2</c:f>
              <c:strCache>
                <c:ptCount val="3"/>
                <c:pt idx="0">
                  <c:v>MD</c:v>
                </c:pt>
                <c:pt idx="1">
                  <c:v>BR</c:v>
                </c:pt>
                <c:pt idx="2">
                  <c:v>KIC</c:v>
                </c:pt>
              </c:strCache>
            </c:strRef>
          </c:cat>
          <c:val>
            <c:numRef>
              <c:f>'IM2'!$AO$23:$AQ$23</c:f>
              <c:numCache>
                <c:formatCode>0.000</c:formatCode>
                <c:ptCount val="3"/>
                <c:pt idx="0">
                  <c:v>0.321664556022755</c:v>
                </c:pt>
                <c:pt idx="1">
                  <c:v>0.397971704180064</c:v>
                </c:pt>
                <c:pt idx="2">
                  <c:v>0.603542320059362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-2118498792"/>
        <c:axId val="-2118495848"/>
      </c:barChart>
      <c:catAx>
        <c:axId val="-2118498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495848"/>
        <c:crosses val="autoZero"/>
        <c:auto val="1"/>
        <c:lblAlgn val="ctr"/>
        <c:lblOffset val="100"/>
        <c:noMultiLvlLbl val="0"/>
      </c:catAx>
      <c:valAx>
        <c:axId val="-211849584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49879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0"/>
          <c:y val="0.0"/>
          <c:w val="1.0"/>
          <c:h val="0.985958818200822"/>
        </c:manualLayout>
      </c:layout>
      <c:surface3DChart>
        <c:wireframe val="0"/>
        <c:ser>
          <c:idx val="0"/>
          <c:order val="0"/>
          <c:tx>
            <c:v>5</c:v>
          </c:tx>
          <c:val>
            <c:numRef>
              <c:f>BR!$M$4:$M$14</c:f>
              <c:numCache>
                <c:formatCode>0.000</c:formatCode>
                <c:ptCount val="11"/>
                <c:pt idx="0">
                  <c:v>0.36357573</c:v>
                </c:pt>
                <c:pt idx="1">
                  <c:v>0.28289825</c:v>
                </c:pt>
                <c:pt idx="2">
                  <c:v>0.24830464</c:v>
                </c:pt>
                <c:pt idx="3">
                  <c:v>0.21766233</c:v>
                </c:pt>
                <c:pt idx="4">
                  <c:v>0.17185877</c:v>
                </c:pt>
                <c:pt idx="5">
                  <c:v>0.14643043</c:v>
                </c:pt>
                <c:pt idx="6">
                  <c:v>0.12097611</c:v>
                </c:pt>
                <c:pt idx="7">
                  <c:v>0.06583722</c:v>
                </c:pt>
                <c:pt idx="8">
                  <c:v>0.051041666</c:v>
                </c:pt>
                <c:pt idx="9">
                  <c:v>0.051242236</c:v>
                </c:pt>
                <c:pt idx="10">
                  <c:v>0.33690414</c:v>
                </c:pt>
              </c:numCache>
            </c:numRef>
          </c:val>
        </c:ser>
        <c:ser>
          <c:idx val="1"/>
          <c:order val="1"/>
          <c:tx>
            <c:v>10</c:v>
          </c:tx>
          <c:val>
            <c:numRef>
              <c:f>BR!$N$4:$N$14</c:f>
              <c:numCache>
                <c:formatCode>0.000</c:formatCode>
                <c:ptCount val="11"/>
                <c:pt idx="0">
                  <c:v>0.46564376</c:v>
                </c:pt>
                <c:pt idx="1">
                  <c:v>0.37240276</c:v>
                </c:pt>
                <c:pt idx="2">
                  <c:v>0.3395931</c:v>
                </c:pt>
                <c:pt idx="3">
                  <c:v>0.29090908</c:v>
                </c:pt>
                <c:pt idx="4">
                  <c:v>0.24247144</c:v>
                </c:pt>
                <c:pt idx="5">
                  <c:v>0.2084419</c:v>
                </c:pt>
                <c:pt idx="6">
                  <c:v>0.1780893</c:v>
                </c:pt>
                <c:pt idx="7">
                  <c:v>0.10005184</c:v>
                </c:pt>
                <c:pt idx="8">
                  <c:v>0.067708336</c:v>
                </c:pt>
                <c:pt idx="9">
                  <c:v>0.055383023</c:v>
                </c:pt>
                <c:pt idx="10">
                  <c:v>0.33690414</c:v>
                </c:pt>
              </c:numCache>
            </c:numRef>
          </c:val>
        </c:ser>
        <c:ser>
          <c:idx val="2"/>
          <c:order val="2"/>
          <c:tx>
            <c:v>20</c:v>
          </c:tx>
          <c:val>
            <c:numRef>
              <c:f>BR!$O$4:$O$14</c:f>
              <c:numCache>
                <c:formatCode>0.000</c:formatCode>
                <c:ptCount val="11"/>
                <c:pt idx="0">
                  <c:v>0.5356905</c:v>
                </c:pt>
                <c:pt idx="1">
                  <c:v>0.4405967</c:v>
                </c:pt>
                <c:pt idx="2">
                  <c:v>0.40897235</c:v>
                </c:pt>
                <c:pt idx="3">
                  <c:v>0.35220778</c:v>
                </c:pt>
                <c:pt idx="4">
                  <c:v>0.2938733</c:v>
                </c:pt>
                <c:pt idx="5">
                  <c:v>0.25117248</c:v>
                </c:pt>
                <c:pt idx="6">
                  <c:v>0.23052959</c:v>
                </c:pt>
                <c:pt idx="7">
                  <c:v>0.14463453</c:v>
                </c:pt>
                <c:pt idx="8">
                  <c:v>0.11510417</c:v>
                </c:pt>
                <c:pt idx="9">
                  <c:v>0.10921325</c:v>
                </c:pt>
                <c:pt idx="10">
                  <c:v>0.33690414</c:v>
                </c:pt>
              </c:numCache>
            </c:numRef>
          </c:val>
        </c:ser>
        <c:ser>
          <c:idx val="3"/>
          <c:order val="3"/>
          <c:tx>
            <c:v>40</c:v>
          </c:tx>
          <c:val>
            <c:numRef>
              <c:f>BR!$P$4:$P$14</c:f>
              <c:numCache>
                <c:formatCode>0.000</c:formatCode>
                <c:ptCount val="11"/>
                <c:pt idx="0">
                  <c:v>0.6150767</c:v>
                </c:pt>
                <c:pt idx="1">
                  <c:v>0.51251996</c:v>
                </c:pt>
                <c:pt idx="2">
                  <c:v>0.47782993</c:v>
                </c:pt>
                <c:pt idx="3">
                  <c:v>0.4238961</c:v>
                </c:pt>
                <c:pt idx="4">
                  <c:v>0.35773623</c:v>
                </c:pt>
                <c:pt idx="5">
                  <c:v>0.3100573</c:v>
                </c:pt>
                <c:pt idx="6">
                  <c:v>0.28920043</c:v>
                </c:pt>
                <c:pt idx="7">
                  <c:v>0.19491965</c:v>
                </c:pt>
                <c:pt idx="8">
                  <c:v>0.1375</c:v>
                </c:pt>
                <c:pt idx="9">
                  <c:v>0.1268116</c:v>
                </c:pt>
                <c:pt idx="10">
                  <c:v>0.33690414</c:v>
                </c:pt>
              </c:numCache>
            </c:numRef>
          </c:val>
        </c:ser>
        <c:bandFmts/>
        <c:axId val="2112293208"/>
        <c:axId val="2112296392"/>
        <c:axId val="2055822552"/>
      </c:surface3DChart>
      <c:catAx>
        <c:axId val="211229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2112296392"/>
        <c:crosses val="autoZero"/>
        <c:auto val="1"/>
        <c:lblAlgn val="ctr"/>
        <c:lblOffset val="100"/>
        <c:noMultiLvlLbl val="0"/>
      </c:catAx>
      <c:valAx>
        <c:axId val="21122963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0" sourceLinked="1"/>
        <c:majorTickMark val="out"/>
        <c:minorTickMark val="none"/>
        <c:tickLblPos val="none"/>
        <c:crossAx val="2112293208"/>
        <c:crosses val="autoZero"/>
        <c:crossBetween val="midCat"/>
      </c:valAx>
      <c:serAx>
        <c:axId val="2055822552"/>
        <c:scaling>
          <c:orientation val="minMax"/>
        </c:scaling>
        <c:delete val="0"/>
        <c:axPos val="b"/>
        <c:majorTickMark val="out"/>
        <c:minorTickMark val="none"/>
        <c:tickLblPos val="none"/>
        <c:crossAx val="2112296392"/>
        <c:crosses val="autoZero"/>
        <c:tickLblSkip val="1"/>
        <c:tickMarkSkip val="1"/>
      </c:serAx>
    </c:plotArea>
    <c:plotVisOnly val="1"/>
    <c:dispBlanksAs val="zero"/>
    <c:showDLblsOverMax val="0"/>
  </c:chart>
  <c:spPr>
    <a:ln>
      <a:solidFill>
        <a:schemeClr val="bg1"/>
      </a:solidFill>
    </a:ln>
    <a:scene3d>
      <a:camera prst="orthographicFront"/>
      <a:lightRig rig="threePt" dir="t"/>
    </a:scene3d>
    <a:sp3d prstMaterial="metal"/>
  </c:sp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'IM2'!$AI$2:$AK$2</c:f>
              <c:strCache>
                <c:ptCount val="1"/>
                <c:pt idx="0">
                  <c:v>MD BR KIC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'IM2'!$AR$23:$AT$23</c:f>
                <c:numCache>
                  <c:formatCode>General</c:formatCode>
                  <c:ptCount val="3"/>
                  <c:pt idx="0">
                    <c:v>0.0176681235761194</c:v>
                  </c:pt>
                  <c:pt idx="1">
                    <c:v>0.0360907853261856</c:v>
                  </c:pt>
                  <c:pt idx="2">
                    <c:v>0.0116751307661741</c:v>
                  </c:pt>
                </c:numCache>
              </c:numRef>
            </c:plus>
            <c:minus>
              <c:numRef>
                <c:f>'IM2'!$AR$23:$AT$23</c:f>
                <c:numCache>
                  <c:formatCode>General</c:formatCode>
                  <c:ptCount val="3"/>
                  <c:pt idx="0">
                    <c:v>0.0176681235761194</c:v>
                  </c:pt>
                  <c:pt idx="1">
                    <c:v>0.0360907853261856</c:v>
                  </c:pt>
                  <c:pt idx="2">
                    <c:v>0.0116751307661741</c:v>
                  </c:pt>
                </c:numCache>
              </c:numRef>
            </c:minus>
            <c:spPr>
              <a:ln w="19050"/>
            </c:spPr>
          </c:errBars>
          <c:cat>
            <c:strRef>
              <c:f>'IM2'!$AI$2:$AK$2</c:f>
              <c:strCache>
                <c:ptCount val="3"/>
                <c:pt idx="0">
                  <c:v>MD</c:v>
                </c:pt>
                <c:pt idx="1">
                  <c:v>BR</c:v>
                </c:pt>
                <c:pt idx="2">
                  <c:v>KIC</c:v>
                </c:pt>
              </c:strCache>
            </c:strRef>
          </c:cat>
          <c:val>
            <c:numRef>
              <c:f>'IM2'!$AO$23:$AQ$23</c:f>
              <c:numCache>
                <c:formatCode>0.000</c:formatCode>
                <c:ptCount val="3"/>
                <c:pt idx="0">
                  <c:v>0.321664556022755</c:v>
                </c:pt>
                <c:pt idx="1">
                  <c:v>0.397971704180064</c:v>
                </c:pt>
                <c:pt idx="2">
                  <c:v>0.603542320059362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-2118840008"/>
        <c:axId val="-2118837064"/>
      </c:barChart>
      <c:catAx>
        <c:axId val="-2118840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837064"/>
        <c:crosses val="autoZero"/>
        <c:auto val="1"/>
        <c:lblAlgn val="ctr"/>
        <c:lblOffset val="100"/>
        <c:noMultiLvlLbl val="0"/>
      </c:catAx>
      <c:valAx>
        <c:axId val="-211883706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118840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'IM2'!$AX$23:$AZ$23</c:f>
                <c:numCache>
                  <c:formatCode>General</c:formatCode>
                  <c:ptCount val="3"/>
                  <c:pt idx="0">
                    <c:v>0.0217272153238766</c:v>
                  </c:pt>
                  <c:pt idx="1">
                    <c:v>0.0379894914078174</c:v>
                  </c:pt>
                  <c:pt idx="2">
                    <c:v>0.0129701307054121</c:v>
                  </c:pt>
                </c:numCache>
              </c:numRef>
            </c:plus>
            <c:minus>
              <c:numRef>
                <c:f>'IM2'!$AX$23:$AZ$23</c:f>
                <c:numCache>
                  <c:formatCode>General</c:formatCode>
                  <c:ptCount val="3"/>
                  <c:pt idx="0">
                    <c:v>0.0217272153238766</c:v>
                  </c:pt>
                  <c:pt idx="1">
                    <c:v>0.0379894914078174</c:v>
                  </c:pt>
                  <c:pt idx="2">
                    <c:v>0.0129701307054121</c:v>
                  </c:pt>
                </c:numCache>
              </c:numRef>
            </c:minus>
          </c:errBars>
          <c:cat>
            <c:strRef>
              <c:f>'IM2'!$AR$2:$AT$2</c:f>
              <c:strCache>
                <c:ptCount val="3"/>
                <c:pt idx="0">
                  <c:v>MD</c:v>
                </c:pt>
                <c:pt idx="1">
                  <c:v>BR</c:v>
                </c:pt>
                <c:pt idx="2">
                  <c:v>KIC</c:v>
                </c:pt>
              </c:strCache>
            </c:strRef>
          </c:cat>
          <c:val>
            <c:numRef>
              <c:f>'IM2'!$AU$23:$AW$23</c:f>
              <c:numCache>
                <c:formatCode>General</c:formatCode>
                <c:ptCount val="3"/>
                <c:pt idx="0">
                  <c:v>0.31506</c:v>
                </c:pt>
                <c:pt idx="1">
                  <c:v>0.424655</c:v>
                </c:pt>
                <c:pt idx="2">
                  <c:v>0.641485</c:v>
                </c:pt>
              </c:numCache>
            </c:numRef>
          </c:val>
        </c:ser>
        <c:ser>
          <c:idx val="1"/>
          <c:order val="1"/>
          <c:invertIfNegative val="0"/>
          <c:errBars>
            <c:errBarType val="both"/>
            <c:errValType val="cust"/>
            <c:noEndCap val="0"/>
            <c:plus>
              <c:numRef>
                <c:f>'IM2'!$AX$24:$AZ$24</c:f>
                <c:numCache>
                  <c:formatCode>General</c:formatCode>
                  <c:ptCount val="3"/>
                  <c:pt idx="0">
                    <c:v>0.0176681235761194</c:v>
                  </c:pt>
                  <c:pt idx="1">
                    <c:v>0.0360907853261856</c:v>
                  </c:pt>
                  <c:pt idx="2">
                    <c:v>0.0116751307661741</c:v>
                  </c:pt>
                </c:numCache>
              </c:numRef>
            </c:plus>
            <c:minus>
              <c:numRef>
                <c:f>'IM2'!$AX$24:$AZ$24</c:f>
                <c:numCache>
                  <c:formatCode>General</c:formatCode>
                  <c:ptCount val="3"/>
                  <c:pt idx="0">
                    <c:v>0.0176681235761194</c:v>
                  </c:pt>
                  <c:pt idx="1">
                    <c:v>0.0360907853261856</c:v>
                  </c:pt>
                  <c:pt idx="2">
                    <c:v>0.0116751307661741</c:v>
                  </c:pt>
                </c:numCache>
              </c:numRef>
            </c:minus>
          </c:errBars>
          <c:cat>
            <c:strRef>
              <c:f>'IM2'!$AR$2:$AT$2</c:f>
              <c:strCache>
                <c:ptCount val="3"/>
                <c:pt idx="0">
                  <c:v>MD</c:v>
                </c:pt>
                <c:pt idx="1">
                  <c:v>BR</c:v>
                </c:pt>
                <c:pt idx="2">
                  <c:v>KIC</c:v>
                </c:pt>
              </c:strCache>
            </c:strRef>
          </c:cat>
          <c:val>
            <c:numRef>
              <c:f>'IM2'!$AU$24:$AW$24</c:f>
              <c:numCache>
                <c:formatCode>General</c:formatCode>
                <c:ptCount val="3"/>
                <c:pt idx="0">
                  <c:v>0.321664556022755</c:v>
                </c:pt>
                <c:pt idx="1">
                  <c:v>0.397971704180064</c:v>
                </c:pt>
                <c:pt idx="2">
                  <c:v>0.603542320059362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-2118754040"/>
        <c:axId val="-2118876200"/>
      </c:barChart>
      <c:catAx>
        <c:axId val="-21187540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8876200"/>
        <c:crosses val="autoZero"/>
        <c:auto val="1"/>
        <c:lblAlgn val="ctr"/>
        <c:lblOffset val="100"/>
        <c:noMultiLvlLbl val="0"/>
      </c:catAx>
      <c:valAx>
        <c:axId val="-2118876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87540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"/>
          <c:y val="0.0"/>
          <c:w val="1.0"/>
          <c:h val="0.985958818200822"/>
        </c:manualLayout>
      </c:layout>
      <c:surface3DChart>
        <c:wireframe val="0"/>
        <c:ser>
          <c:idx val="0"/>
          <c:order val="0"/>
          <c:tx>
            <c:v>5</c:v>
          </c:tx>
          <c:cat>
            <c:strRef>
              <c:f>BR!$L$35:$L$45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BR!$M$35:$M$45</c:f>
              <c:numCache>
                <c:formatCode>General</c:formatCode>
                <c:ptCount val="11"/>
                <c:pt idx="0">
                  <c:v>0.35832226</c:v>
                </c:pt>
                <c:pt idx="1">
                  <c:v>0.22186373</c:v>
                </c:pt>
                <c:pt idx="2">
                  <c:v>0.17887644</c:v>
                </c:pt>
                <c:pt idx="3">
                  <c:v>0.1326153</c:v>
                </c:pt>
                <c:pt idx="4">
                  <c:v>0.106898844</c:v>
                </c:pt>
                <c:pt idx="5">
                  <c:v>0.082653254</c:v>
                </c:pt>
                <c:pt idx="6">
                  <c:v>0.06443348</c:v>
                </c:pt>
                <c:pt idx="7">
                  <c:v>0.03862213</c:v>
                </c:pt>
                <c:pt idx="8">
                  <c:v>0.027851585</c:v>
                </c:pt>
                <c:pt idx="9">
                  <c:v>0.024055798</c:v>
                </c:pt>
                <c:pt idx="10">
                  <c:v>0.08962801</c:v>
                </c:pt>
              </c:numCache>
            </c:numRef>
          </c:val>
        </c:ser>
        <c:ser>
          <c:idx val="1"/>
          <c:order val="1"/>
          <c:tx>
            <c:v>10</c:v>
          </c:tx>
          <c:cat>
            <c:strRef>
              <c:f>BR!$L$35:$L$45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BR!$N$35:$N$45</c:f>
              <c:numCache>
                <c:formatCode>General</c:formatCode>
                <c:ptCount val="11"/>
                <c:pt idx="0">
                  <c:v>0.4403587</c:v>
                </c:pt>
                <c:pt idx="1">
                  <c:v>0.29716265</c:v>
                </c:pt>
                <c:pt idx="2">
                  <c:v>0.2482919</c:v>
                </c:pt>
                <c:pt idx="3">
                  <c:v>0.19064339</c:v>
                </c:pt>
                <c:pt idx="4">
                  <c:v>0.15334979</c:v>
                </c:pt>
                <c:pt idx="5">
                  <c:v>0.120611124</c:v>
                </c:pt>
                <c:pt idx="6">
                  <c:v>0.09460998</c:v>
                </c:pt>
                <c:pt idx="7">
                  <c:v>0.058644906</c:v>
                </c:pt>
                <c:pt idx="8">
                  <c:v>0.040852156</c:v>
                </c:pt>
                <c:pt idx="9">
                  <c:v>0.03634466</c:v>
                </c:pt>
                <c:pt idx="10">
                  <c:v>0.11847599</c:v>
                </c:pt>
              </c:numCache>
            </c:numRef>
          </c:val>
        </c:ser>
        <c:ser>
          <c:idx val="2"/>
          <c:order val="2"/>
          <c:tx>
            <c:v>20</c:v>
          </c:tx>
          <c:cat>
            <c:strRef>
              <c:f>BR!$L$35:$L$45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BR!$O$35:$O$45</c:f>
              <c:numCache>
                <c:formatCode>General</c:formatCode>
                <c:ptCount val="11"/>
                <c:pt idx="0">
                  <c:v>0.5215411</c:v>
                </c:pt>
                <c:pt idx="1">
                  <c:v>0.3770165</c:v>
                </c:pt>
                <c:pt idx="2">
                  <c:v>0.31879863</c:v>
                </c:pt>
                <c:pt idx="3">
                  <c:v>0.25664264</c:v>
                </c:pt>
                <c:pt idx="4">
                  <c:v>0.2064908</c:v>
                </c:pt>
                <c:pt idx="5">
                  <c:v>0.16502182</c:v>
                </c:pt>
                <c:pt idx="6">
                  <c:v>0.13408616</c:v>
                </c:pt>
                <c:pt idx="7">
                  <c:v>0.08417157</c:v>
                </c:pt>
                <c:pt idx="8">
                  <c:v>0.057411272</c:v>
                </c:pt>
                <c:pt idx="9">
                  <c:v>0.053141013</c:v>
                </c:pt>
                <c:pt idx="10">
                  <c:v>0.15951793</c:v>
                </c:pt>
              </c:numCache>
            </c:numRef>
          </c:val>
        </c:ser>
        <c:ser>
          <c:idx val="3"/>
          <c:order val="3"/>
          <c:tx>
            <c:v>40</c:v>
          </c:tx>
          <c:cat>
            <c:strRef>
              <c:f>BR!$L$35:$L$45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BR!$P$35:$P$45</c:f>
              <c:numCache>
                <c:formatCode>General</c:formatCode>
                <c:ptCount val="11"/>
                <c:pt idx="0">
                  <c:v>0.60011387</c:v>
                </c:pt>
                <c:pt idx="1">
                  <c:v>0.45335928</c:v>
                </c:pt>
                <c:pt idx="2">
                  <c:v>0.39400265</c:v>
                </c:pt>
                <c:pt idx="3">
                  <c:v>0.32904726</c:v>
                </c:pt>
                <c:pt idx="4">
                  <c:v>0.26803</c:v>
                </c:pt>
                <c:pt idx="5">
                  <c:v>0.22167394</c:v>
                </c:pt>
                <c:pt idx="6">
                  <c:v>0.18623078</c:v>
                </c:pt>
                <c:pt idx="7">
                  <c:v>0.11942494</c:v>
                </c:pt>
                <c:pt idx="8">
                  <c:v>0.081229836</c:v>
                </c:pt>
                <c:pt idx="9">
                  <c:v>0.072879106</c:v>
                </c:pt>
                <c:pt idx="10">
                  <c:v>0.18475991</c:v>
                </c:pt>
              </c:numCache>
            </c:numRef>
          </c:val>
        </c:ser>
        <c:bandFmts/>
        <c:axId val="2088913448"/>
        <c:axId val="2111892872"/>
        <c:axId val="2111904952"/>
      </c:surface3DChart>
      <c:catAx>
        <c:axId val="2088913448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high"/>
        <c:txPr>
          <a:bodyPr/>
          <a:lstStyle/>
          <a:p>
            <a:pPr>
              <a:defRPr sz="1800"/>
            </a:pPr>
            <a:endParaRPr lang="en-US"/>
          </a:p>
        </c:txPr>
        <c:crossAx val="2111892872"/>
        <c:crosses val="autoZero"/>
        <c:auto val="1"/>
        <c:lblAlgn val="ctr"/>
        <c:lblOffset val="100"/>
        <c:noMultiLvlLbl val="0"/>
      </c:catAx>
      <c:valAx>
        <c:axId val="2111892872"/>
        <c:scaling>
          <c:orientation val="minMax"/>
          <c:max val="0.8"/>
          <c:min val="0.0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88913448"/>
        <c:crosses val="autoZero"/>
        <c:crossBetween val="midCat"/>
      </c:valAx>
      <c:serAx>
        <c:axId val="211190495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1800"/>
            </a:pPr>
            <a:endParaRPr lang="en-US"/>
          </a:p>
        </c:txPr>
        <c:crossAx val="2111892872"/>
        <c:crosses val="autoZero"/>
        <c:tickLblSkip val="1"/>
        <c:tickMarkSkip val="1"/>
      </c:serAx>
    </c:plotArea>
    <c:plotVisOnly val="1"/>
    <c:dispBlanksAs val="zero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723242007998"/>
          <c:y val="0.0283842794759825"/>
          <c:w val="0.832836384410939"/>
          <c:h val="0.916273768180724"/>
        </c:manualLayout>
      </c:layout>
      <c:surface3DChart>
        <c:wireframe val="1"/>
        <c:ser>
          <c:idx val="0"/>
          <c:order val="0"/>
          <c:tx>
            <c:v>5</c:v>
          </c:tx>
          <c:cat>
            <c:strRef>
              <c:f>BR!$Q$35:$Q$45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BR!$R$35:$R$45</c:f>
              <c:numCache>
                <c:formatCode>General</c:formatCode>
                <c:ptCount val="11"/>
                <c:pt idx="0">
                  <c:v>0.3767681</c:v>
                </c:pt>
                <c:pt idx="1">
                  <c:v>0.19335039</c:v>
                </c:pt>
                <c:pt idx="2">
                  <c:v>0.13524804</c:v>
                </c:pt>
                <c:pt idx="3">
                  <c:v>0.094913475</c:v>
                </c:pt>
                <c:pt idx="4">
                  <c:v>0.06505771</c:v>
                </c:pt>
                <c:pt idx="5">
                  <c:v>0.04338735</c:v>
                </c:pt>
                <c:pt idx="6">
                  <c:v>0.026232949</c:v>
                </c:pt>
                <c:pt idx="7">
                  <c:v>0.009984235</c:v>
                </c:pt>
                <c:pt idx="8">
                  <c:v>0.0062761507</c:v>
                </c:pt>
                <c:pt idx="9">
                  <c:v>0.0057894737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10</c:v>
          </c:tx>
          <c:cat>
            <c:strRef>
              <c:f>BR!$Q$35:$Q$45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BR!$S$35:$S$45</c:f>
              <c:numCache>
                <c:formatCode>General</c:formatCode>
                <c:ptCount val="11"/>
                <c:pt idx="0">
                  <c:v>0.44577798</c:v>
                </c:pt>
                <c:pt idx="1">
                  <c:v>0.24808185</c:v>
                </c:pt>
                <c:pt idx="2">
                  <c:v>0.18120104</c:v>
                </c:pt>
                <c:pt idx="3">
                  <c:v>0.13057157</c:v>
                </c:pt>
                <c:pt idx="4">
                  <c:v>0.09129066</c:v>
                </c:pt>
                <c:pt idx="5">
                  <c:v>0.063251436</c:v>
                </c:pt>
                <c:pt idx="6">
                  <c:v>0.037775446</c:v>
                </c:pt>
                <c:pt idx="7">
                  <c:v>0.0147136105</c:v>
                </c:pt>
                <c:pt idx="8">
                  <c:v>0.008891214</c:v>
                </c:pt>
                <c:pt idx="9">
                  <c:v>0.006842105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20</c:v>
          </c:tx>
          <c:cat>
            <c:strRef>
              <c:f>BR!$Q$35:$Q$45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BR!$T$35:$T$45</c:f>
              <c:numCache>
                <c:formatCode>General</c:formatCode>
                <c:ptCount val="11"/>
                <c:pt idx="0">
                  <c:v>0.50621516</c:v>
                </c:pt>
                <c:pt idx="1">
                  <c:v>0.3074169</c:v>
                </c:pt>
                <c:pt idx="2">
                  <c:v>0.22610965</c:v>
                </c:pt>
                <c:pt idx="3">
                  <c:v>0.1651809</c:v>
                </c:pt>
                <c:pt idx="4">
                  <c:v>0.118048266</c:v>
                </c:pt>
                <c:pt idx="5">
                  <c:v>0.084161006</c:v>
                </c:pt>
                <c:pt idx="6">
                  <c:v>0.06558237</c:v>
                </c:pt>
                <c:pt idx="7">
                  <c:v>0.035207566</c:v>
                </c:pt>
                <c:pt idx="8">
                  <c:v>0.012552301</c:v>
                </c:pt>
                <c:pt idx="9">
                  <c:v>0.007894737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v>40</c:v>
          </c:tx>
          <c:cat>
            <c:strRef>
              <c:f>BR!$Q$35:$Q$45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BR!$U$35:$U$45</c:f>
              <c:numCache>
                <c:formatCode>General</c:formatCode>
                <c:ptCount val="11"/>
                <c:pt idx="0">
                  <c:v>0.5773682</c:v>
                </c:pt>
                <c:pt idx="1">
                  <c:v>0.3662404</c:v>
                </c:pt>
                <c:pt idx="2">
                  <c:v>0.27467364</c:v>
                </c:pt>
                <c:pt idx="3">
                  <c:v>0.20765601</c:v>
                </c:pt>
                <c:pt idx="4">
                  <c:v>0.1495278</c:v>
                </c:pt>
                <c:pt idx="5">
                  <c:v>0.11291166</c:v>
                </c:pt>
                <c:pt idx="6">
                  <c:v>0.09024134</c:v>
                </c:pt>
                <c:pt idx="7">
                  <c:v>0.049921177</c:v>
                </c:pt>
                <c:pt idx="8">
                  <c:v>0.015167364</c:v>
                </c:pt>
                <c:pt idx="9">
                  <c:v>0.010526316</c:v>
                </c:pt>
                <c:pt idx="10">
                  <c:v>0.035114504</c:v>
                </c:pt>
              </c:numCache>
            </c:numRef>
          </c:val>
        </c:ser>
        <c:bandFmts/>
        <c:axId val="2112199336"/>
        <c:axId val="2112195672"/>
        <c:axId val="2109099896"/>
      </c:surface3DChart>
      <c:catAx>
        <c:axId val="211219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2112195672"/>
        <c:crosses val="autoZero"/>
        <c:auto val="1"/>
        <c:lblAlgn val="ctr"/>
        <c:lblOffset val="100"/>
        <c:noMultiLvlLbl val="0"/>
      </c:catAx>
      <c:valAx>
        <c:axId val="2112195672"/>
        <c:scaling>
          <c:orientation val="minMax"/>
          <c:max val="0.8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112199336"/>
        <c:crosses val="autoZero"/>
        <c:crossBetween val="midCat"/>
        <c:majorUnit val="0.1"/>
      </c:valAx>
      <c:serAx>
        <c:axId val="2109099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2195672"/>
        <c:crosses val="autoZero"/>
        <c:tickLblSkip val="1"/>
        <c:tickMarkSkip val="1"/>
      </c:ser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0"/>
          <c:y val="0.0"/>
          <c:w val="1.0"/>
          <c:h val="0.985958818200822"/>
        </c:manualLayout>
      </c:layout>
      <c:surface3DChart>
        <c:wireframe val="0"/>
        <c:ser>
          <c:idx val="0"/>
          <c:order val="0"/>
          <c:val>
            <c:numRef>
              <c:f>MD!$N$5:$N$15</c:f>
              <c:numCache>
                <c:formatCode>General</c:formatCode>
                <c:ptCount val="11"/>
                <c:pt idx="0">
                  <c:v>0.39190897</c:v>
                </c:pt>
                <c:pt idx="1">
                  <c:v>0.2749213</c:v>
                </c:pt>
                <c:pt idx="2">
                  <c:v>0.24288619</c:v>
                </c:pt>
                <c:pt idx="3">
                  <c:v>0.17307693</c:v>
                </c:pt>
                <c:pt idx="4">
                  <c:v>0.11457287</c:v>
                </c:pt>
                <c:pt idx="5">
                  <c:v>0.07244898</c:v>
                </c:pt>
                <c:pt idx="6">
                  <c:v>0.05391658</c:v>
                </c:pt>
                <c:pt idx="7">
                  <c:v>0.01934827</c:v>
                </c:pt>
                <c:pt idx="8">
                  <c:v>0.0010131713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val>
            <c:numRef>
              <c:f>MD!$O$5:$O$15</c:f>
              <c:numCache>
                <c:formatCode>General</c:formatCode>
                <c:ptCount val="11"/>
                <c:pt idx="0">
                  <c:v>0.505689</c:v>
                </c:pt>
                <c:pt idx="1">
                  <c:v>0.39349422</c:v>
                </c:pt>
                <c:pt idx="2">
                  <c:v>0.32012194</c:v>
                </c:pt>
                <c:pt idx="3">
                  <c:v>0.24696356</c:v>
                </c:pt>
                <c:pt idx="4">
                  <c:v>0.16080402</c:v>
                </c:pt>
                <c:pt idx="5">
                  <c:v>0.092857145</c:v>
                </c:pt>
                <c:pt idx="6">
                  <c:v>0.07629705</c:v>
                </c:pt>
                <c:pt idx="7">
                  <c:v>0.03156823</c:v>
                </c:pt>
                <c:pt idx="8">
                  <c:v>0.0010131713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val>
            <c:numRef>
              <c:f>MD!$P$5:$P$15</c:f>
              <c:numCache>
                <c:formatCode>General</c:formatCode>
                <c:ptCount val="11"/>
                <c:pt idx="0">
                  <c:v>0.58786345</c:v>
                </c:pt>
                <c:pt idx="1">
                  <c:v>0.46904513</c:v>
                </c:pt>
                <c:pt idx="2">
                  <c:v>0.38617885</c:v>
                </c:pt>
                <c:pt idx="3">
                  <c:v>0.2874494</c:v>
                </c:pt>
                <c:pt idx="4">
                  <c:v>0.2</c:v>
                </c:pt>
                <c:pt idx="5">
                  <c:v>0.12346939</c:v>
                </c:pt>
                <c:pt idx="6">
                  <c:v>0.098677516</c:v>
                </c:pt>
                <c:pt idx="7">
                  <c:v>0.03767821</c:v>
                </c:pt>
                <c:pt idx="8">
                  <c:v>0.0020263426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val>
            <c:numRef>
              <c:f>MD!$Q$5:$Q$15</c:f>
              <c:numCache>
                <c:formatCode>General</c:formatCode>
                <c:ptCount val="11"/>
                <c:pt idx="0">
                  <c:v>0.642225</c:v>
                </c:pt>
                <c:pt idx="1">
                  <c:v>0.52990556</c:v>
                </c:pt>
                <c:pt idx="2">
                  <c:v>0.4410569</c:v>
                </c:pt>
                <c:pt idx="3">
                  <c:v>0.32793522</c:v>
                </c:pt>
                <c:pt idx="4">
                  <c:v>0.22613065</c:v>
                </c:pt>
                <c:pt idx="5">
                  <c:v>0.14285715</c:v>
                </c:pt>
                <c:pt idx="6">
                  <c:v>0.11495422</c:v>
                </c:pt>
                <c:pt idx="7">
                  <c:v>0.040733196</c:v>
                </c:pt>
                <c:pt idx="8">
                  <c:v>0.005065856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bandFmts/>
        <c:axId val="2112491400"/>
        <c:axId val="2112164840"/>
        <c:axId val="2112113864"/>
      </c:surface3DChart>
      <c:catAx>
        <c:axId val="211249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2112164840"/>
        <c:crosses val="autoZero"/>
        <c:auto val="1"/>
        <c:lblAlgn val="ctr"/>
        <c:lblOffset val="100"/>
        <c:noMultiLvlLbl val="0"/>
      </c:catAx>
      <c:valAx>
        <c:axId val="21121648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crossAx val="2112491400"/>
        <c:crosses val="autoZero"/>
        <c:crossBetween val="midCat"/>
      </c:valAx>
      <c:serAx>
        <c:axId val="2112113864"/>
        <c:scaling>
          <c:orientation val="minMax"/>
        </c:scaling>
        <c:delete val="0"/>
        <c:axPos val="b"/>
        <c:majorTickMark val="out"/>
        <c:minorTickMark val="none"/>
        <c:tickLblPos val="none"/>
        <c:crossAx val="2112164840"/>
        <c:crosses val="autoZero"/>
        <c:tickLblSkip val="1"/>
        <c:tickMarkSkip val="1"/>
      </c:ser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723242007998"/>
          <c:y val="0.0283842794759825"/>
          <c:w val="0.832836384410939"/>
          <c:h val="0.916273768180724"/>
        </c:manualLayout>
      </c:layout>
      <c:surface3DChart>
        <c:wireframe val="1"/>
        <c:ser>
          <c:idx val="0"/>
          <c:order val="0"/>
          <c:val>
            <c:numRef>
              <c:f>MD!$S$5:$S$15</c:f>
              <c:numCache>
                <c:formatCode>General</c:formatCode>
                <c:ptCount val="11"/>
                <c:pt idx="0">
                  <c:v>0.37168142</c:v>
                </c:pt>
                <c:pt idx="1">
                  <c:v>0.29066107</c:v>
                </c:pt>
                <c:pt idx="2">
                  <c:v>0.23170732</c:v>
                </c:pt>
                <c:pt idx="3">
                  <c:v>0.16295546</c:v>
                </c:pt>
                <c:pt idx="4">
                  <c:v>0.10954774</c:v>
                </c:pt>
                <c:pt idx="5">
                  <c:v>0.06632653</c:v>
                </c:pt>
                <c:pt idx="6">
                  <c:v>0.046795525</c:v>
                </c:pt>
                <c:pt idx="7">
                  <c:v>0.018329939</c:v>
                </c:pt>
                <c:pt idx="8">
                  <c:v>0.0070921984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val>
            <c:numRef>
              <c:f>MD!$T$5:$T$15</c:f>
              <c:numCache>
                <c:formatCode>General</c:formatCode>
                <c:ptCount val="11"/>
                <c:pt idx="0">
                  <c:v>0.50316054</c:v>
                </c:pt>
                <c:pt idx="1">
                  <c:v>0.4039874</c:v>
                </c:pt>
                <c:pt idx="2">
                  <c:v>0.33028457</c:v>
                </c:pt>
                <c:pt idx="3">
                  <c:v>0.23178138</c:v>
                </c:pt>
                <c:pt idx="4">
                  <c:v>0.15678392</c:v>
                </c:pt>
                <c:pt idx="5">
                  <c:v>0.1</c:v>
                </c:pt>
                <c:pt idx="6">
                  <c:v>0.0681587</c:v>
                </c:pt>
                <c:pt idx="7">
                  <c:v>0.02749491</c:v>
                </c:pt>
                <c:pt idx="8">
                  <c:v>0.009118541</c:v>
                </c:pt>
                <c:pt idx="9">
                  <c:v>0.006048387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val>
            <c:numRef>
              <c:f>MD!$U$5:$U$15</c:f>
              <c:numCache>
                <c:formatCode>General</c:formatCode>
                <c:ptCount val="11"/>
                <c:pt idx="0">
                  <c:v>0.5840708</c:v>
                </c:pt>
                <c:pt idx="1">
                  <c:v>0.4847849</c:v>
                </c:pt>
                <c:pt idx="2">
                  <c:v>0.39735773</c:v>
                </c:pt>
                <c:pt idx="3">
                  <c:v>0.27631578</c:v>
                </c:pt>
                <c:pt idx="4">
                  <c:v>0.19396985</c:v>
                </c:pt>
                <c:pt idx="5">
                  <c:v>0.12040816</c:v>
                </c:pt>
                <c:pt idx="6">
                  <c:v>0.08646999</c:v>
                </c:pt>
                <c:pt idx="7">
                  <c:v>0.036659878</c:v>
                </c:pt>
                <c:pt idx="8">
                  <c:v>0.009118541</c:v>
                </c:pt>
                <c:pt idx="9">
                  <c:v>0.006048387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val>
            <c:numRef>
              <c:f>MD!$V$5:$V$15</c:f>
              <c:numCache>
                <c:formatCode>General</c:formatCode>
                <c:ptCount val="11"/>
                <c:pt idx="0">
                  <c:v>0.62705433</c:v>
                </c:pt>
                <c:pt idx="1">
                  <c:v>0.5309549</c:v>
                </c:pt>
                <c:pt idx="2">
                  <c:v>0.43089432</c:v>
                </c:pt>
                <c:pt idx="3">
                  <c:v>0.3097166</c:v>
                </c:pt>
                <c:pt idx="4">
                  <c:v>0.2241206</c:v>
                </c:pt>
                <c:pt idx="5">
                  <c:v>0.13877551</c:v>
                </c:pt>
                <c:pt idx="6">
                  <c:v>0.094608344</c:v>
                </c:pt>
                <c:pt idx="7">
                  <c:v>0.045824848</c:v>
                </c:pt>
                <c:pt idx="8">
                  <c:v>0.011144884</c:v>
                </c:pt>
                <c:pt idx="9">
                  <c:v>0.0070564514</c:v>
                </c:pt>
                <c:pt idx="10">
                  <c:v>0.0</c:v>
                </c:pt>
              </c:numCache>
            </c:numRef>
          </c:val>
        </c:ser>
        <c:bandFmts/>
        <c:axId val="2112182936"/>
        <c:axId val="2094350040"/>
        <c:axId val="2112153464"/>
      </c:surface3DChart>
      <c:catAx>
        <c:axId val="211218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2094350040"/>
        <c:crosses val="autoZero"/>
        <c:auto val="1"/>
        <c:lblAlgn val="ctr"/>
        <c:lblOffset val="100"/>
        <c:noMultiLvlLbl val="0"/>
      </c:catAx>
      <c:valAx>
        <c:axId val="2094350040"/>
        <c:scaling>
          <c:orientation val="minMax"/>
          <c:max val="0.8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112182936"/>
        <c:crosses val="autoZero"/>
        <c:crossBetween val="midCat"/>
        <c:majorUnit val="0.1"/>
      </c:valAx>
      <c:serAx>
        <c:axId val="2112153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4350040"/>
        <c:crosses val="autoZero"/>
        <c:tickLblSkip val="1"/>
        <c:tickMarkSkip val="1"/>
      </c:ser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723242007998"/>
          <c:y val="0.0283842794759825"/>
          <c:w val="0.832836384410939"/>
          <c:h val="0.916273768180724"/>
        </c:manualLayout>
      </c:layout>
      <c:surface3DChart>
        <c:wireframe val="0"/>
        <c:ser>
          <c:idx val="0"/>
          <c:order val="0"/>
          <c:tx>
            <c:v>5</c:v>
          </c:tx>
          <c:cat>
            <c:strRef>
              <c:f>MD!$M$36:$M$46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MD!$N$36:$N$46</c:f>
              <c:numCache>
                <c:formatCode>General</c:formatCode>
                <c:ptCount val="11"/>
                <c:pt idx="0">
                  <c:v>0.36825234</c:v>
                </c:pt>
                <c:pt idx="1">
                  <c:v>0.23183925</c:v>
                </c:pt>
                <c:pt idx="2">
                  <c:v>0.17911729</c:v>
                </c:pt>
                <c:pt idx="3">
                  <c:v>0.12387658</c:v>
                </c:pt>
                <c:pt idx="4">
                  <c:v>0.08460702</c:v>
                </c:pt>
                <c:pt idx="5">
                  <c:v>0.05592764</c:v>
                </c:pt>
                <c:pt idx="6">
                  <c:v>0.04207453</c:v>
                </c:pt>
                <c:pt idx="7">
                  <c:v>0.016429104</c:v>
                </c:pt>
                <c:pt idx="8">
                  <c:v>0.0040070983</c:v>
                </c:pt>
                <c:pt idx="9">
                  <c:v>0.0010303967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10</c:v>
          </c:tx>
          <c:cat>
            <c:strRef>
              <c:f>MD!$M$36:$M$46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MD!$O$36:$O$46</c:f>
              <c:numCache>
                <c:formatCode>General</c:formatCode>
                <c:ptCount val="11"/>
                <c:pt idx="0">
                  <c:v>0.4617322</c:v>
                </c:pt>
                <c:pt idx="1">
                  <c:v>0.31329784</c:v>
                </c:pt>
                <c:pt idx="2">
                  <c:v>0.24678001</c:v>
                </c:pt>
                <c:pt idx="3">
                  <c:v>0.17070238</c:v>
                </c:pt>
                <c:pt idx="4">
                  <c:v>0.11546168</c:v>
                </c:pt>
                <c:pt idx="5">
                  <c:v>0.07624935</c:v>
                </c:pt>
                <c:pt idx="6">
                  <c:v>0.056328353</c:v>
                </c:pt>
                <c:pt idx="7">
                  <c:v>0.02175282</c:v>
                </c:pt>
                <c:pt idx="8">
                  <c:v>0.005266472</c:v>
                </c:pt>
                <c:pt idx="9">
                  <c:v>0.0013738623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20</c:v>
          </c:tx>
          <c:cat>
            <c:strRef>
              <c:f>MD!$M$36:$M$46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MD!$P$36:$P$46</c:f>
              <c:numCache>
                <c:formatCode>General</c:formatCode>
                <c:ptCount val="11"/>
                <c:pt idx="0">
                  <c:v>0.53408897</c:v>
                </c:pt>
                <c:pt idx="1">
                  <c:v>0.37437746</c:v>
                </c:pt>
                <c:pt idx="2">
                  <c:v>0.3008186</c:v>
                </c:pt>
                <c:pt idx="3">
                  <c:v>0.21151754</c:v>
                </c:pt>
                <c:pt idx="4">
                  <c:v>0.14499971</c:v>
                </c:pt>
                <c:pt idx="5">
                  <c:v>0.096628316</c:v>
                </c:pt>
                <c:pt idx="6">
                  <c:v>0.06949453</c:v>
                </c:pt>
                <c:pt idx="7">
                  <c:v>0.027420001</c:v>
                </c:pt>
                <c:pt idx="8">
                  <c:v>0.0068693114</c:v>
                </c:pt>
                <c:pt idx="9">
                  <c:v>0.0018890606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v>40</c:v>
          </c:tx>
          <c:cat>
            <c:strRef>
              <c:f>MD!$M$36:$M$46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MD!$Q$36:$Q$46</c:f>
              <c:numCache>
                <c:formatCode>General</c:formatCode>
                <c:ptCount val="11"/>
                <c:pt idx="0">
                  <c:v>0.56946594</c:v>
                </c:pt>
                <c:pt idx="1">
                  <c:v>0.41118553</c:v>
                </c:pt>
                <c:pt idx="2">
                  <c:v>0.33384854</c:v>
                </c:pt>
                <c:pt idx="3">
                  <c:v>0.23996794</c:v>
                </c:pt>
                <c:pt idx="4">
                  <c:v>0.16743946</c:v>
                </c:pt>
                <c:pt idx="5">
                  <c:v>0.11008071</c:v>
                </c:pt>
                <c:pt idx="6">
                  <c:v>0.079741254</c:v>
                </c:pt>
                <c:pt idx="7">
                  <c:v>0.031827807</c:v>
                </c:pt>
                <c:pt idx="8">
                  <c:v>0.008071441</c:v>
                </c:pt>
                <c:pt idx="9">
                  <c:v>0.0023470146</c:v>
                </c:pt>
                <c:pt idx="10">
                  <c:v>0.0</c:v>
                </c:pt>
              </c:numCache>
            </c:numRef>
          </c:val>
        </c:ser>
        <c:bandFmts/>
        <c:axId val="2055818744"/>
        <c:axId val="2088766280"/>
        <c:axId val="2112209656"/>
      </c:surface3DChart>
      <c:catAx>
        <c:axId val="205581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800"/>
            </a:pPr>
            <a:endParaRPr lang="en-US"/>
          </a:p>
        </c:txPr>
        <c:crossAx val="2088766280"/>
        <c:crosses val="autoZero"/>
        <c:auto val="1"/>
        <c:lblAlgn val="ctr"/>
        <c:lblOffset val="100"/>
        <c:noMultiLvlLbl val="0"/>
      </c:catAx>
      <c:valAx>
        <c:axId val="2088766280"/>
        <c:scaling>
          <c:orientation val="minMax"/>
          <c:max val="0.8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55818744"/>
        <c:crosses val="autoZero"/>
        <c:crossBetween val="midCat"/>
        <c:majorUnit val="0.1"/>
      </c:valAx>
      <c:serAx>
        <c:axId val="2112209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088766280"/>
        <c:crosses val="autoZero"/>
        <c:tickLblSkip val="1"/>
        <c:tickMarkSkip val="1"/>
      </c:serAx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0"/>
          <c:y val="0.0"/>
          <c:w val="1.0"/>
          <c:h val="0.985958818200822"/>
        </c:manualLayout>
      </c:layout>
      <c:surface3DChart>
        <c:wireframe val="0"/>
        <c:ser>
          <c:idx val="0"/>
          <c:order val="0"/>
          <c:val>
            <c:numRef>
              <c:f>KIC!$T$36:$T$46</c:f>
              <c:numCache>
                <c:formatCode>General</c:formatCode>
                <c:ptCount val="11"/>
                <c:pt idx="0">
                  <c:v>0.3534884</c:v>
                </c:pt>
                <c:pt idx="1">
                  <c:v>0.2821199</c:v>
                </c:pt>
                <c:pt idx="2">
                  <c:v>0.2702986</c:v>
                </c:pt>
                <c:pt idx="3">
                  <c:v>0.2283342</c:v>
                </c:pt>
                <c:pt idx="4">
                  <c:v>0.18125324</c:v>
                </c:pt>
                <c:pt idx="5">
                  <c:v>0.16097309</c:v>
                </c:pt>
                <c:pt idx="6">
                  <c:v>0.1443406</c:v>
                </c:pt>
                <c:pt idx="7">
                  <c:v>0.11554404</c:v>
                </c:pt>
                <c:pt idx="8">
                  <c:v>0.10289555</c:v>
                </c:pt>
                <c:pt idx="9">
                  <c:v>0.07815735</c:v>
                </c:pt>
                <c:pt idx="10">
                  <c:v>0.23875803</c:v>
                </c:pt>
              </c:numCache>
            </c:numRef>
          </c:val>
        </c:ser>
        <c:ser>
          <c:idx val="1"/>
          <c:order val="1"/>
          <c:val>
            <c:numRef>
              <c:f>KIC!$U$36:$U$46</c:f>
              <c:numCache>
                <c:formatCode>General</c:formatCode>
                <c:ptCount val="11"/>
                <c:pt idx="0">
                  <c:v>0.489701</c:v>
                </c:pt>
                <c:pt idx="1">
                  <c:v>0.40417558</c:v>
                </c:pt>
                <c:pt idx="2">
                  <c:v>0.3782085</c:v>
                </c:pt>
                <c:pt idx="3">
                  <c:v>0.32589516</c:v>
                </c:pt>
                <c:pt idx="4">
                  <c:v>0.255826</c:v>
                </c:pt>
                <c:pt idx="5">
                  <c:v>0.22981367</c:v>
                </c:pt>
                <c:pt idx="6">
                  <c:v>0.20404984</c:v>
                </c:pt>
                <c:pt idx="7">
                  <c:v>0.14352332</c:v>
                </c:pt>
                <c:pt idx="8">
                  <c:v>0.12357808</c:v>
                </c:pt>
                <c:pt idx="9">
                  <c:v>0.098343685</c:v>
                </c:pt>
                <c:pt idx="10">
                  <c:v>0.25642398</c:v>
                </c:pt>
              </c:numCache>
            </c:numRef>
          </c:val>
        </c:ser>
        <c:ser>
          <c:idx val="2"/>
          <c:order val="2"/>
          <c:val>
            <c:numRef>
              <c:f>KIC!$V$36:$V$46</c:f>
              <c:numCache>
                <c:formatCode>General</c:formatCode>
                <c:ptCount val="11"/>
                <c:pt idx="0">
                  <c:v>0.63255817</c:v>
                </c:pt>
                <c:pt idx="1">
                  <c:v>0.53319055</c:v>
                </c:pt>
                <c:pt idx="2">
                  <c:v>0.50497645</c:v>
                </c:pt>
                <c:pt idx="3">
                  <c:v>0.45251685</c:v>
                </c:pt>
                <c:pt idx="4">
                  <c:v>0.3744174</c:v>
                </c:pt>
                <c:pt idx="5">
                  <c:v>0.33178055</c:v>
                </c:pt>
                <c:pt idx="6">
                  <c:v>0.2990654</c:v>
                </c:pt>
                <c:pt idx="7">
                  <c:v>0.20829016</c:v>
                </c:pt>
                <c:pt idx="8">
                  <c:v>0.16442606</c:v>
                </c:pt>
                <c:pt idx="9">
                  <c:v>0.123188406</c:v>
                </c:pt>
                <c:pt idx="10">
                  <c:v>0.25642398</c:v>
                </c:pt>
              </c:numCache>
            </c:numRef>
          </c:val>
        </c:ser>
        <c:ser>
          <c:idx val="3"/>
          <c:order val="3"/>
          <c:val>
            <c:numRef>
              <c:f>KIC!$W$36:$W$46</c:f>
              <c:numCache>
                <c:formatCode>General</c:formatCode>
                <c:ptCount val="11"/>
                <c:pt idx="0">
                  <c:v>0.730897</c:v>
                </c:pt>
                <c:pt idx="1">
                  <c:v>0.6440043</c:v>
                </c:pt>
                <c:pt idx="2">
                  <c:v>0.6238868</c:v>
                </c:pt>
                <c:pt idx="3">
                  <c:v>0.5583809</c:v>
                </c:pt>
                <c:pt idx="4">
                  <c:v>0.49508026</c:v>
                </c:pt>
                <c:pt idx="5">
                  <c:v>0.44979295</c:v>
                </c:pt>
                <c:pt idx="6">
                  <c:v>0.41900313</c:v>
                </c:pt>
                <c:pt idx="7">
                  <c:v>0.353886</c:v>
                </c:pt>
                <c:pt idx="8">
                  <c:v>0.278697</c:v>
                </c:pt>
                <c:pt idx="9">
                  <c:v>0.19668737</c:v>
                </c:pt>
                <c:pt idx="10">
                  <c:v>0.25642398</c:v>
                </c:pt>
              </c:numCache>
            </c:numRef>
          </c:val>
        </c:ser>
        <c:bandFmts/>
        <c:axId val="2112547480"/>
        <c:axId val="2112368472"/>
        <c:axId val="2112700824"/>
      </c:surface3DChart>
      <c:catAx>
        <c:axId val="211254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crossAx val="2112368472"/>
        <c:crosses val="autoZero"/>
        <c:auto val="1"/>
        <c:lblAlgn val="ctr"/>
        <c:lblOffset val="100"/>
        <c:noMultiLvlLbl val="0"/>
      </c:catAx>
      <c:valAx>
        <c:axId val="2112368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crossAx val="2112547480"/>
        <c:crosses val="autoZero"/>
        <c:crossBetween val="midCat"/>
      </c:valAx>
      <c:serAx>
        <c:axId val="2112700824"/>
        <c:scaling>
          <c:orientation val="minMax"/>
        </c:scaling>
        <c:delete val="0"/>
        <c:axPos val="b"/>
        <c:majorTickMark val="out"/>
        <c:minorTickMark val="none"/>
        <c:tickLblPos val="none"/>
        <c:crossAx val="2112368472"/>
        <c:crosses val="autoZero"/>
        <c:tickLblSkip val="1"/>
        <c:tickMarkSkip val="1"/>
      </c:ser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view3D>
      <c:rotX val="15"/>
      <c:rotY val="41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723242007998"/>
          <c:y val="0.0283842794759825"/>
          <c:w val="0.832836384410939"/>
          <c:h val="0.916273768180724"/>
        </c:manualLayout>
      </c:layout>
      <c:surface3DChart>
        <c:wireframe val="1"/>
        <c:ser>
          <c:idx val="0"/>
          <c:order val="0"/>
          <c:tx>
            <c:v>5</c:v>
          </c:tx>
          <c:cat>
            <c:strRef>
              <c:f>KIC!$X$36:$X$46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KIC!$Y$36:$Y$46</c:f>
              <c:numCache>
                <c:formatCode>General</c:formatCode>
                <c:ptCount val="11"/>
                <c:pt idx="0">
                  <c:v>0.46500644</c:v>
                </c:pt>
                <c:pt idx="1">
                  <c:v>0.28077313</c:v>
                </c:pt>
                <c:pt idx="2">
                  <c:v>0.21818182</c:v>
                </c:pt>
                <c:pt idx="3">
                  <c:v>0.16675407</c:v>
                </c:pt>
                <c:pt idx="4">
                  <c:v>0.117183395</c:v>
                </c:pt>
                <c:pt idx="5">
                  <c:v>0.08780231</c:v>
                </c:pt>
                <c:pt idx="6">
                  <c:v>0.08071279</c:v>
                </c:pt>
                <c:pt idx="7">
                  <c:v>0.04569328</c:v>
                </c:pt>
                <c:pt idx="8">
                  <c:v>0.03526316</c:v>
                </c:pt>
                <c:pt idx="9">
                  <c:v>0.01997897</c:v>
                </c:pt>
                <c:pt idx="10">
                  <c:v>0.0</c:v>
                </c:pt>
              </c:numCache>
            </c:numRef>
          </c:val>
        </c:ser>
        <c:ser>
          <c:idx val="1"/>
          <c:order val="1"/>
          <c:tx>
            <c:v>10</c:v>
          </c:tx>
          <c:cat>
            <c:strRef>
              <c:f>KIC!$X$36:$X$46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KIC!$Z$36:$Z$46</c:f>
              <c:numCache>
                <c:formatCode>General</c:formatCode>
                <c:ptCount val="11"/>
                <c:pt idx="0">
                  <c:v>0.57191926</c:v>
                </c:pt>
                <c:pt idx="1">
                  <c:v>0.38555443</c:v>
                </c:pt>
                <c:pt idx="2">
                  <c:v>0.3251948</c:v>
                </c:pt>
                <c:pt idx="3">
                  <c:v>0.2469848</c:v>
                </c:pt>
                <c:pt idx="4">
                  <c:v>0.1923279</c:v>
                </c:pt>
                <c:pt idx="5">
                  <c:v>0.15036803</c:v>
                </c:pt>
                <c:pt idx="6">
                  <c:v>0.14308175</c:v>
                </c:pt>
                <c:pt idx="7">
                  <c:v>0.10714286</c:v>
                </c:pt>
                <c:pt idx="8">
                  <c:v>0.060526315</c:v>
                </c:pt>
                <c:pt idx="9">
                  <c:v>0.03995794</c:v>
                </c:pt>
                <c:pt idx="10">
                  <c:v>0.0</c:v>
                </c:pt>
              </c:numCache>
            </c:numRef>
          </c:val>
        </c:ser>
        <c:ser>
          <c:idx val="2"/>
          <c:order val="2"/>
          <c:tx>
            <c:v>20</c:v>
          </c:tx>
          <c:cat>
            <c:strRef>
              <c:f>KIC!$X$36:$X$46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KIC!$AA$36:$AA$46</c:f>
              <c:numCache>
                <c:formatCode>General</c:formatCode>
                <c:ptCount val="11"/>
                <c:pt idx="0">
                  <c:v>0.7024474</c:v>
                </c:pt>
                <c:pt idx="1">
                  <c:v>0.5340794</c:v>
                </c:pt>
                <c:pt idx="2">
                  <c:v>0.4483117</c:v>
                </c:pt>
                <c:pt idx="3">
                  <c:v>0.35395908</c:v>
                </c:pt>
                <c:pt idx="4">
                  <c:v>0.27745664</c:v>
                </c:pt>
                <c:pt idx="5">
                  <c:v>0.22712934</c:v>
                </c:pt>
                <c:pt idx="6">
                  <c:v>0.20545073</c:v>
                </c:pt>
                <c:pt idx="7">
                  <c:v>0.14180672</c:v>
                </c:pt>
                <c:pt idx="8">
                  <c:v>0.07052632</c:v>
                </c:pt>
                <c:pt idx="9">
                  <c:v>0.04258675</c:v>
                </c:pt>
                <c:pt idx="10">
                  <c:v>0.0</c:v>
                </c:pt>
              </c:numCache>
            </c:numRef>
          </c:val>
        </c:ser>
        <c:ser>
          <c:idx val="3"/>
          <c:order val="3"/>
          <c:tx>
            <c:v>40</c:v>
          </c:tx>
          <c:cat>
            <c:strRef>
              <c:f>KIC!$X$36:$X$46</c:f>
              <c:str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∞</c:v>
                </c:pt>
              </c:strCache>
            </c:strRef>
          </c:cat>
          <c:val>
            <c:numRef>
              <c:f>KIC!$AB$36:$AB$46</c:f>
              <c:numCache>
                <c:formatCode>General</c:formatCode>
                <c:ptCount val="11"/>
                <c:pt idx="0">
                  <c:v>0.79519105</c:v>
                </c:pt>
                <c:pt idx="1">
                  <c:v>0.6525941</c:v>
                </c:pt>
                <c:pt idx="2">
                  <c:v>0.5631169</c:v>
                </c:pt>
                <c:pt idx="3">
                  <c:v>0.4577871</c:v>
                </c:pt>
                <c:pt idx="4">
                  <c:v>0.36363637</c:v>
                </c:pt>
                <c:pt idx="5">
                  <c:v>0.29652998</c:v>
                </c:pt>
                <c:pt idx="6">
                  <c:v>0.25366876</c:v>
                </c:pt>
                <c:pt idx="7">
                  <c:v>0.16911764</c:v>
                </c:pt>
                <c:pt idx="8">
                  <c:v>0.091578946</c:v>
                </c:pt>
                <c:pt idx="9">
                  <c:v>0.058885384</c:v>
                </c:pt>
                <c:pt idx="10">
                  <c:v>0.0</c:v>
                </c:pt>
              </c:numCache>
            </c:numRef>
          </c:val>
        </c:ser>
        <c:bandFmts/>
        <c:axId val="2055769272"/>
        <c:axId val="2094131480"/>
        <c:axId val="2109280696"/>
      </c:surface3DChart>
      <c:catAx>
        <c:axId val="205576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2094131480"/>
        <c:crosses val="autoZero"/>
        <c:auto val="1"/>
        <c:lblAlgn val="ctr"/>
        <c:lblOffset val="100"/>
        <c:noMultiLvlLbl val="0"/>
      </c:catAx>
      <c:valAx>
        <c:axId val="2094131480"/>
        <c:scaling>
          <c:orientation val="minMax"/>
          <c:max val="0.8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055769272"/>
        <c:crosses val="autoZero"/>
        <c:crossBetween val="midCat"/>
        <c:majorUnit val="0.1"/>
      </c:valAx>
      <c:serAx>
        <c:axId val="2109280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4131480"/>
        <c:crosses val="autoZero"/>
        <c:tickLblSkip val="1"/>
        <c:tickMarkSkip val="1"/>
      </c:ser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4" Type="http://schemas.openxmlformats.org/officeDocument/2006/relationships/chart" Target="../charts/chart21.xml"/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15</xdr:row>
      <xdr:rowOff>152400</xdr:rowOff>
    </xdr:from>
    <xdr:to>
      <xdr:col>21</xdr:col>
      <xdr:colOff>76200</xdr:colOff>
      <xdr:row>30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50800</xdr:colOff>
      <xdr:row>15</xdr:row>
      <xdr:rowOff>152400</xdr:rowOff>
    </xdr:from>
    <xdr:to>
      <xdr:col>16</xdr:col>
      <xdr:colOff>63500</xdr:colOff>
      <xdr:row>30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63500</xdr:colOff>
      <xdr:row>46</xdr:row>
      <xdr:rowOff>12700</xdr:rowOff>
    </xdr:from>
    <xdr:to>
      <xdr:col>19</xdr:col>
      <xdr:colOff>114300</xdr:colOff>
      <xdr:row>71</xdr:row>
      <xdr:rowOff>50800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292100</xdr:colOff>
      <xdr:row>49</xdr:row>
      <xdr:rowOff>12700</xdr:rowOff>
    </xdr:from>
    <xdr:to>
      <xdr:col>25</xdr:col>
      <xdr:colOff>292100</xdr:colOff>
      <xdr:row>64</xdr:row>
      <xdr:rowOff>25400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12700</xdr:colOff>
      <xdr:row>16</xdr:row>
      <xdr:rowOff>12700</xdr:rowOff>
    </xdr:from>
    <xdr:to>
      <xdr:col>17</xdr:col>
      <xdr:colOff>330200</xdr:colOff>
      <xdr:row>31</xdr:row>
      <xdr:rowOff>25400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330200</xdr:colOff>
      <xdr:row>16</xdr:row>
      <xdr:rowOff>0</xdr:rowOff>
    </xdr:from>
    <xdr:to>
      <xdr:col>22</xdr:col>
      <xdr:colOff>330200</xdr:colOff>
      <xdr:row>31</xdr:row>
      <xdr:rowOff>12700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46</xdr:row>
      <xdr:rowOff>76200</xdr:rowOff>
    </xdr:from>
    <xdr:to>
      <xdr:col>21</xdr:col>
      <xdr:colOff>584200</xdr:colOff>
      <xdr:row>75</xdr:row>
      <xdr:rowOff>177800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47</xdr:row>
      <xdr:rowOff>12700</xdr:rowOff>
    </xdr:from>
    <xdr:to>
      <xdr:col>23</xdr:col>
      <xdr:colOff>317500</xdr:colOff>
      <xdr:row>62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317500</xdr:colOff>
      <xdr:row>47</xdr:row>
      <xdr:rowOff>0</xdr:rowOff>
    </xdr:from>
    <xdr:to>
      <xdr:col>28</xdr:col>
      <xdr:colOff>317500</xdr:colOff>
      <xdr:row>62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23</xdr:col>
      <xdr:colOff>317500</xdr:colOff>
      <xdr:row>31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317500</xdr:colOff>
      <xdr:row>15</xdr:row>
      <xdr:rowOff>177800</xdr:rowOff>
    </xdr:from>
    <xdr:to>
      <xdr:col>28</xdr:col>
      <xdr:colOff>317500</xdr:colOff>
      <xdr:row>31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689059</xdr:colOff>
      <xdr:row>17</xdr:row>
      <xdr:rowOff>63500</xdr:rowOff>
    </xdr:from>
    <xdr:to>
      <xdr:col>17</xdr:col>
      <xdr:colOff>469900</xdr:colOff>
      <xdr:row>42</xdr:row>
      <xdr:rowOff>127000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279400</xdr:colOff>
      <xdr:row>2</xdr:row>
      <xdr:rowOff>76200</xdr:rowOff>
    </xdr:from>
    <xdr:to>
      <xdr:col>23</xdr:col>
      <xdr:colOff>800100</xdr:colOff>
      <xdr:row>23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647700</xdr:colOff>
      <xdr:row>28</xdr:row>
      <xdr:rowOff>184150</xdr:rowOff>
    </xdr:from>
    <xdr:to>
      <xdr:col>11</xdr:col>
      <xdr:colOff>165100</xdr:colOff>
      <xdr:row>43</xdr:row>
      <xdr:rowOff>69850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16</xdr:row>
      <xdr:rowOff>50800</xdr:rowOff>
    </xdr:from>
    <xdr:to>
      <xdr:col>17</xdr:col>
      <xdr:colOff>762000</xdr:colOff>
      <xdr:row>34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16</xdr:row>
      <xdr:rowOff>25400</xdr:rowOff>
    </xdr:from>
    <xdr:to>
      <xdr:col>17</xdr:col>
      <xdr:colOff>762000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16</xdr:row>
      <xdr:rowOff>0</xdr:rowOff>
    </xdr:from>
    <xdr:to>
      <xdr:col>17</xdr:col>
      <xdr:colOff>749300</xdr:colOff>
      <xdr:row>33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165100</xdr:colOff>
      <xdr:row>24</xdr:row>
      <xdr:rowOff>101600</xdr:rowOff>
    </xdr:from>
    <xdr:to>
      <xdr:col>36</xdr:col>
      <xdr:colOff>787400</xdr:colOff>
      <xdr:row>38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50800</xdr:colOff>
      <xdr:row>24</xdr:row>
      <xdr:rowOff>12700</xdr:rowOff>
    </xdr:from>
    <xdr:to>
      <xdr:col>42</xdr:col>
      <xdr:colOff>673100</xdr:colOff>
      <xdr:row>38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342900</xdr:colOff>
      <xdr:row>24</xdr:row>
      <xdr:rowOff>0</xdr:rowOff>
    </xdr:from>
    <xdr:to>
      <xdr:col>46</xdr:col>
      <xdr:colOff>139700</xdr:colOff>
      <xdr:row>38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393700</xdr:colOff>
      <xdr:row>3</xdr:row>
      <xdr:rowOff>152400</xdr:rowOff>
    </xdr:from>
    <xdr:to>
      <xdr:col>49</xdr:col>
      <xdr:colOff>482600</xdr:colOff>
      <xdr:row>20</xdr:row>
      <xdr:rowOff>101600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LOT1" connectionId="4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R" connectionId="1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D" connectionId="3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KIC" connectionId="2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urvey" connectionId="5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queryTable" Target="../queryTables/query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queryTable" Target="../queryTables/query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"/>
  <sheetViews>
    <sheetView topLeftCell="H5" workbookViewId="0">
      <selection activeCell="B2" sqref="B2:J2"/>
    </sheetView>
  </sheetViews>
  <sheetFormatPr baseColWidth="10" defaultRowHeight="15" x14ac:dyDescent="0"/>
  <cols>
    <col min="1" max="1" width="20.6640625" customWidth="1"/>
    <col min="5" max="5" width="16.33203125" customWidth="1"/>
    <col min="8" max="8" width="19" customWidth="1"/>
    <col min="10" max="10" width="20.1640625" customWidth="1"/>
    <col min="11" max="11" width="8.6640625" customWidth="1"/>
    <col min="13" max="16" width="11.83203125" bestFit="1" customWidth="1"/>
  </cols>
  <sheetData>
    <row r="1" spans="1:21" ht="45" customHeight="1">
      <c r="A1" s="55" t="s">
        <v>22</v>
      </c>
      <c r="B1" s="55"/>
      <c r="C1" s="55"/>
      <c r="D1" s="55"/>
      <c r="E1" s="1" t="s">
        <v>105</v>
      </c>
      <c r="L1" s="1" t="s">
        <v>23</v>
      </c>
      <c r="Q1" s="1" t="s">
        <v>25</v>
      </c>
    </row>
    <row r="2" spans="1:21">
      <c r="A2" t="s">
        <v>28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L2" s="1" t="s">
        <v>28</v>
      </c>
      <c r="Q2" s="1" t="s">
        <v>28</v>
      </c>
    </row>
    <row r="3" spans="1:21">
      <c r="B3">
        <v>5</v>
      </c>
      <c r="C3">
        <v>6</v>
      </c>
      <c r="D3">
        <v>21076</v>
      </c>
      <c r="E3">
        <v>0.35832226</v>
      </c>
      <c r="F3">
        <v>0.182</v>
      </c>
      <c r="G3">
        <v>10094</v>
      </c>
      <c r="H3">
        <v>0.33475329999999998</v>
      </c>
      <c r="I3">
        <v>10982</v>
      </c>
      <c r="J3">
        <v>0.37998542000000002</v>
      </c>
      <c r="M3" s="6">
        <v>5</v>
      </c>
      <c r="N3" s="6">
        <v>10</v>
      </c>
      <c r="O3" s="6">
        <v>20</v>
      </c>
      <c r="P3" s="6">
        <v>40</v>
      </c>
      <c r="R3" s="7">
        <v>5</v>
      </c>
      <c r="S3" s="7">
        <v>10</v>
      </c>
      <c r="T3" s="7">
        <v>20</v>
      </c>
      <c r="U3" s="7">
        <v>40</v>
      </c>
    </row>
    <row r="4" spans="1:21">
      <c r="B4">
        <v>5</v>
      </c>
      <c r="C4">
        <v>7</v>
      </c>
      <c r="D4">
        <v>21076</v>
      </c>
      <c r="E4">
        <v>0.22186373000000001</v>
      </c>
      <c r="F4">
        <v>0.214</v>
      </c>
      <c r="G4">
        <v>12398</v>
      </c>
      <c r="H4">
        <v>0.25520243999999997</v>
      </c>
      <c r="I4">
        <v>8678</v>
      </c>
      <c r="J4">
        <v>0.17423369</v>
      </c>
      <c r="L4" s="6">
        <v>6</v>
      </c>
      <c r="M4" s="4">
        <v>0.36357572999999999</v>
      </c>
      <c r="N4" s="4">
        <v>0.46564376000000002</v>
      </c>
      <c r="O4" s="4">
        <v>0.53569049999999996</v>
      </c>
      <c r="P4" s="4">
        <v>0.61507670000000003</v>
      </c>
      <c r="Q4" s="6">
        <v>6</v>
      </c>
      <c r="R4" s="8">
        <v>0.39048435999999997</v>
      </c>
      <c r="S4" s="8">
        <v>0.44963565</v>
      </c>
      <c r="T4" s="8">
        <v>0.51264465000000004</v>
      </c>
      <c r="U4" s="8">
        <v>0.59151310000000001</v>
      </c>
    </row>
    <row r="5" spans="1:21">
      <c r="B5">
        <v>5</v>
      </c>
      <c r="C5">
        <v>8</v>
      </c>
      <c r="D5">
        <v>21076</v>
      </c>
      <c r="E5">
        <v>0.17887644</v>
      </c>
      <c r="F5">
        <v>0.246</v>
      </c>
      <c r="G5">
        <v>12439</v>
      </c>
      <c r="H5">
        <v>0.21963179999999999</v>
      </c>
      <c r="I5">
        <v>8637</v>
      </c>
      <c r="J5">
        <v>0.12018062</v>
      </c>
      <c r="L5" s="6">
        <v>7</v>
      </c>
      <c r="M5" s="4">
        <v>0.28289825000000002</v>
      </c>
      <c r="N5" s="4">
        <v>0.37240276</v>
      </c>
      <c r="O5" s="4">
        <v>0.44059670000000001</v>
      </c>
      <c r="P5" s="4">
        <v>0.51251996</v>
      </c>
      <c r="Q5" s="6">
        <v>7</v>
      </c>
      <c r="R5" s="8">
        <v>0.18925829999999999</v>
      </c>
      <c r="S5" s="8">
        <v>0.23580562999999999</v>
      </c>
      <c r="T5" s="8">
        <v>0.30127876999999997</v>
      </c>
      <c r="U5" s="8">
        <v>0.37953964000000001</v>
      </c>
    </row>
    <row r="6" spans="1:21">
      <c r="B6">
        <v>5</v>
      </c>
      <c r="C6">
        <v>9</v>
      </c>
      <c r="D6">
        <v>21076</v>
      </c>
      <c r="E6">
        <v>0.13261529999999999</v>
      </c>
      <c r="F6">
        <v>0.28000000000000003</v>
      </c>
      <c r="G6">
        <v>12586</v>
      </c>
      <c r="H6">
        <v>0.170348</v>
      </c>
      <c r="I6">
        <v>8490</v>
      </c>
      <c r="J6">
        <v>7.6678449999999995E-2</v>
      </c>
      <c r="L6" s="6">
        <v>8</v>
      </c>
      <c r="M6" s="4">
        <v>0.24830463999999999</v>
      </c>
      <c r="N6" s="4">
        <v>0.33959309999999998</v>
      </c>
      <c r="O6" s="4">
        <v>0.40897234999999998</v>
      </c>
      <c r="P6" s="4">
        <v>0.47782993000000001</v>
      </c>
      <c r="Q6" s="6">
        <v>8</v>
      </c>
      <c r="R6" s="8">
        <v>0.12950391999999999</v>
      </c>
      <c r="S6" s="8">
        <v>0.17389034</v>
      </c>
      <c r="T6" s="8">
        <v>0.23916449000000001</v>
      </c>
      <c r="U6" s="8">
        <v>0.30234987000000002</v>
      </c>
    </row>
    <row r="7" spans="1:21">
      <c r="B7">
        <v>5</v>
      </c>
      <c r="C7">
        <v>10</v>
      </c>
      <c r="D7">
        <v>21076</v>
      </c>
      <c r="E7">
        <v>0.10689884400000001</v>
      </c>
      <c r="F7">
        <v>0.31900000000000001</v>
      </c>
      <c r="G7">
        <v>12553</v>
      </c>
      <c r="H7">
        <v>0.13956821999999999</v>
      </c>
      <c r="I7">
        <v>8523</v>
      </c>
      <c r="J7">
        <v>5.878212E-2</v>
      </c>
      <c r="L7" s="6">
        <v>9</v>
      </c>
      <c r="M7" s="4">
        <v>0.21766232999999999</v>
      </c>
      <c r="N7" s="4">
        <v>0.29090907999999999</v>
      </c>
      <c r="O7" s="4">
        <v>0.35220778000000003</v>
      </c>
      <c r="P7" s="4">
        <v>0.4238961</v>
      </c>
      <c r="Q7" s="6">
        <v>9</v>
      </c>
      <c r="R7" s="8">
        <v>8.4950189999999995E-2</v>
      </c>
      <c r="S7" s="8">
        <v>0.11536444999999999</v>
      </c>
      <c r="T7" s="8">
        <v>0.1657053</v>
      </c>
      <c r="U7" s="8">
        <v>0.22024121999999999</v>
      </c>
    </row>
    <row r="8" spans="1:21">
      <c r="B8">
        <v>5</v>
      </c>
      <c r="C8">
        <v>11</v>
      </c>
      <c r="D8">
        <v>21076</v>
      </c>
      <c r="E8">
        <v>8.2653253999999995E-2</v>
      </c>
      <c r="F8">
        <v>0.35299999999999998</v>
      </c>
      <c r="G8">
        <v>12432</v>
      </c>
      <c r="H8">
        <v>0.11478443000000001</v>
      </c>
      <c r="I8">
        <v>8644</v>
      </c>
      <c r="J8">
        <v>3.6441464E-2</v>
      </c>
      <c r="L8" s="6">
        <v>10</v>
      </c>
      <c r="M8" s="4">
        <v>0.17185876999999999</v>
      </c>
      <c r="N8" s="4">
        <v>0.24247144000000001</v>
      </c>
      <c r="O8" s="4">
        <v>0.2938733</v>
      </c>
      <c r="P8" s="4">
        <v>0.35773622999999999</v>
      </c>
      <c r="Q8" s="6">
        <v>10</v>
      </c>
      <c r="R8" s="8">
        <v>7.0304303999999998E-2</v>
      </c>
      <c r="S8" s="8">
        <v>9.2339980000000002E-2</v>
      </c>
      <c r="T8" s="8">
        <v>0.118048266</v>
      </c>
      <c r="U8" s="8">
        <v>0.16054565000000001</v>
      </c>
    </row>
    <row r="9" spans="1:21">
      <c r="B9">
        <v>5</v>
      </c>
      <c r="C9">
        <v>12</v>
      </c>
      <c r="D9">
        <v>21076</v>
      </c>
      <c r="E9">
        <v>6.4433480000000001E-2</v>
      </c>
      <c r="F9">
        <v>0.379</v>
      </c>
      <c r="G9">
        <v>12449</v>
      </c>
      <c r="H9">
        <v>8.8119530000000001E-2</v>
      </c>
      <c r="I9">
        <v>8627</v>
      </c>
      <c r="J9">
        <v>3.0253854E-2</v>
      </c>
      <c r="L9" s="6">
        <v>11</v>
      </c>
      <c r="M9" s="4">
        <v>0.14643043</v>
      </c>
      <c r="N9" s="4">
        <v>0.20844190000000001</v>
      </c>
      <c r="O9" s="4">
        <v>0.25117247999999998</v>
      </c>
      <c r="P9" s="4">
        <v>0.31005729999999998</v>
      </c>
      <c r="Q9" s="6">
        <v>11</v>
      </c>
      <c r="R9" s="8">
        <v>4.8092004000000001E-2</v>
      </c>
      <c r="S9" s="8">
        <v>6.5865140000000003E-2</v>
      </c>
      <c r="T9" s="8">
        <v>8.6251960000000003E-2</v>
      </c>
      <c r="U9" s="8">
        <v>0.121275485</v>
      </c>
    </row>
    <row r="10" spans="1:21">
      <c r="B10">
        <v>5</v>
      </c>
      <c r="C10">
        <v>15</v>
      </c>
      <c r="D10">
        <v>21076</v>
      </c>
      <c r="E10">
        <v>3.8622129999999998E-2</v>
      </c>
      <c r="F10">
        <v>0.44500000000000001</v>
      </c>
      <c r="G10">
        <v>12513</v>
      </c>
      <c r="H10">
        <v>5.7300406999999998E-2</v>
      </c>
      <c r="I10">
        <v>8563</v>
      </c>
      <c r="J10">
        <v>1.1327805999999999E-2</v>
      </c>
      <c r="L10" s="6">
        <v>12</v>
      </c>
      <c r="M10" s="4">
        <v>0.12097611</v>
      </c>
      <c r="N10" s="4">
        <v>0.17808930000000001</v>
      </c>
      <c r="O10" s="4">
        <v>0.23052959000000001</v>
      </c>
      <c r="P10" s="4">
        <v>0.28920043000000001</v>
      </c>
      <c r="Q10" s="6">
        <v>12</v>
      </c>
      <c r="R10" s="8">
        <v>2.9905561000000001E-2</v>
      </c>
      <c r="S10" s="8">
        <v>4.5120670000000002E-2</v>
      </c>
      <c r="T10" s="8">
        <v>5.9811123000000001E-2</v>
      </c>
      <c r="U10" s="8">
        <v>9.1290659999999996E-2</v>
      </c>
    </row>
    <row r="11" spans="1:21">
      <c r="B11">
        <v>5</v>
      </c>
      <c r="C11">
        <v>20</v>
      </c>
      <c r="D11">
        <v>21076</v>
      </c>
      <c r="E11">
        <v>2.7851585000000002E-2</v>
      </c>
      <c r="F11">
        <v>0.51900000000000002</v>
      </c>
      <c r="G11">
        <v>12514</v>
      </c>
      <c r="H11">
        <v>4.2991849999999998E-2</v>
      </c>
      <c r="I11">
        <v>8562</v>
      </c>
      <c r="J11">
        <v>5.7229619999999998E-3</v>
      </c>
      <c r="L11" s="6">
        <v>15</v>
      </c>
      <c r="M11" s="4">
        <v>6.5837220000000002E-2</v>
      </c>
      <c r="N11" s="4">
        <v>0.10005184</v>
      </c>
      <c r="O11" s="4">
        <v>0.14463453000000001</v>
      </c>
      <c r="P11" s="4">
        <v>0.19491965</v>
      </c>
      <c r="Q11" s="6">
        <v>15</v>
      </c>
      <c r="R11" s="8">
        <v>1.47136105E-2</v>
      </c>
      <c r="S11" s="8">
        <v>1.9968469999999999E-2</v>
      </c>
      <c r="T11" s="8">
        <v>2.8901732999999999E-2</v>
      </c>
      <c r="U11" s="8">
        <v>4.3615345E-2</v>
      </c>
    </row>
    <row r="12" spans="1:21">
      <c r="B12">
        <v>5</v>
      </c>
      <c r="C12">
        <v>25</v>
      </c>
      <c r="D12">
        <v>21076</v>
      </c>
      <c r="E12">
        <v>2.4055798E-2</v>
      </c>
      <c r="F12">
        <v>0.59299999999999997</v>
      </c>
      <c r="G12">
        <v>12510</v>
      </c>
      <c r="H12">
        <v>3.5971224000000003E-2</v>
      </c>
      <c r="I12">
        <v>8566</v>
      </c>
      <c r="J12">
        <v>6.6542140000000003E-3</v>
      </c>
      <c r="L12" s="6">
        <v>20</v>
      </c>
      <c r="M12" s="4">
        <v>5.1041665999999999E-2</v>
      </c>
      <c r="N12" s="4">
        <v>6.7708335999999994E-2</v>
      </c>
      <c r="O12" s="4">
        <v>0.11510417000000001</v>
      </c>
      <c r="P12" s="4">
        <v>0.13750000000000001</v>
      </c>
      <c r="Q12" s="6">
        <v>20</v>
      </c>
      <c r="R12" s="8">
        <v>1.2552301E-2</v>
      </c>
      <c r="S12" s="8">
        <v>1.2552301E-2</v>
      </c>
      <c r="T12" s="8">
        <v>1.2552301E-2</v>
      </c>
      <c r="U12" s="8">
        <v>1.6736401000000001E-2</v>
      </c>
    </row>
    <row r="13" spans="1:21">
      <c r="B13">
        <v>5</v>
      </c>
      <c r="C13">
        <v>500</v>
      </c>
      <c r="D13">
        <v>21076</v>
      </c>
      <c r="E13">
        <v>8.9628009999999994E-2</v>
      </c>
      <c r="F13">
        <v>0.85699999999999998</v>
      </c>
      <c r="G13">
        <v>12528</v>
      </c>
      <c r="H13">
        <v>0.15078224000000001</v>
      </c>
      <c r="I13">
        <v>8548</v>
      </c>
      <c r="J13">
        <v>0</v>
      </c>
      <c r="L13" s="6">
        <v>25</v>
      </c>
      <c r="M13" s="4">
        <v>5.1242235999999997E-2</v>
      </c>
      <c r="N13" s="4">
        <v>5.5383023000000003E-2</v>
      </c>
      <c r="O13" s="4">
        <v>0.10921325</v>
      </c>
      <c r="P13" s="4">
        <v>0.1268116</v>
      </c>
      <c r="Q13" s="6">
        <v>25</v>
      </c>
      <c r="R13" s="8">
        <v>2.1052632000000002E-2</v>
      </c>
      <c r="S13" s="8">
        <v>2.1052632000000002E-2</v>
      </c>
      <c r="T13" s="8">
        <v>2.1052632000000002E-2</v>
      </c>
      <c r="U13" s="8">
        <v>2.2105263999999999E-2</v>
      </c>
    </row>
    <row r="14" spans="1:21">
      <c r="B14">
        <v>10</v>
      </c>
      <c r="C14">
        <v>6</v>
      </c>
      <c r="D14">
        <v>21076</v>
      </c>
      <c r="E14">
        <v>0.44035869999999999</v>
      </c>
      <c r="F14">
        <v>0.182</v>
      </c>
      <c r="G14">
        <v>10094</v>
      </c>
      <c r="H14">
        <v>0.43263325000000002</v>
      </c>
      <c r="I14">
        <v>10982</v>
      </c>
      <c r="J14">
        <v>0.44745950000000001</v>
      </c>
      <c r="L14" s="6" t="s">
        <v>9</v>
      </c>
      <c r="M14" s="4">
        <v>0.33690414000000002</v>
      </c>
      <c r="N14" s="4">
        <v>0.33690414000000002</v>
      </c>
      <c r="O14" s="4">
        <v>0.33690414000000002</v>
      </c>
      <c r="P14" s="4">
        <v>0.33690414000000002</v>
      </c>
      <c r="Q14" s="6" t="s">
        <v>9</v>
      </c>
      <c r="R14" s="8">
        <v>0</v>
      </c>
      <c r="S14" s="8">
        <v>0</v>
      </c>
      <c r="T14" s="8">
        <v>3.5114503999999998E-2</v>
      </c>
      <c r="U14" s="8">
        <v>3.5114503999999998E-2</v>
      </c>
    </row>
    <row r="15" spans="1:21">
      <c r="B15">
        <v>10</v>
      </c>
      <c r="C15">
        <v>7</v>
      </c>
      <c r="D15">
        <v>21076</v>
      </c>
      <c r="E15">
        <v>0.29716264999999997</v>
      </c>
      <c r="F15">
        <v>0.214</v>
      </c>
      <c r="G15">
        <v>12398</v>
      </c>
      <c r="H15">
        <v>0.34142603999999999</v>
      </c>
      <c r="I15">
        <v>8678</v>
      </c>
      <c r="J15">
        <v>0.23392487000000001</v>
      </c>
      <c r="L15" s="6"/>
      <c r="M15" s="4"/>
      <c r="N15" s="4"/>
      <c r="O15" s="4"/>
      <c r="P15" s="4"/>
      <c r="Q15" s="6"/>
      <c r="R15" s="8"/>
      <c r="S15" s="8"/>
      <c r="T15" s="8"/>
      <c r="U15" s="8"/>
    </row>
    <row r="16" spans="1:21">
      <c r="B16">
        <v>10</v>
      </c>
      <c r="C16">
        <v>8</v>
      </c>
      <c r="D16">
        <v>21076</v>
      </c>
      <c r="E16">
        <v>0.24829190000000001</v>
      </c>
      <c r="F16">
        <v>0.246</v>
      </c>
      <c r="G16">
        <v>12439</v>
      </c>
      <c r="H16">
        <v>0.29978293</v>
      </c>
      <c r="I16">
        <v>8637</v>
      </c>
      <c r="J16">
        <v>0.17413454</v>
      </c>
      <c r="L16" s="6"/>
      <c r="M16" s="4"/>
      <c r="N16" s="4"/>
      <c r="O16" s="4"/>
      <c r="P16" s="4"/>
      <c r="Q16" s="6"/>
      <c r="R16" s="8"/>
      <c r="S16" s="8"/>
      <c r="T16" s="8"/>
      <c r="U16" s="8"/>
    </row>
    <row r="17" spans="2:21">
      <c r="B17">
        <v>10</v>
      </c>
      <c r="C17">
        <v>9</v>
      </c>
      <c r="D17">
        <v>21076</v>
      </c>
      <c r="E17">
        <v>0.19064339</v>
      </c>
      <c r="F17">
        <v>0.28000000000000003</v>
      </c>
      <c r="G17">
        <v>12586</v>
      </c>
      <c r="H17">
        <v>0.24114094999999999</v>
      </c>
      <c r="I17">
        <v>8490</v>
      </c>
      <c r="J17">
        <v>0.11578327400000001</v>
      </c>
      <c r="L17" s="6"/>
      <c r="M17" s="4"/>
      <c r="N17" s="4"/>
      <c r="O17" s="4"/>
      <c r="P17" s="4"/>
      <c r="Q17" s="6"/>
      <c r="R17" s="8"/>
      <c r="S17" s="8"/>
      <c r="T17" s="8"/>
      <c r="U17" s="8"/>
    </row>
    <row r="18" spans="2:21">
      <c r="B18">
        <v>10</v>
      </c>
      <c r="C18">
        <v>10</v>
      </c>
      <c r="D18">
        <v>21076</v>
      </c>
      <c r="E18">
        <v>0.15334979000000001</v>
      </c>
      <c r="F18">
        <v>0.31900000000000001</v>
      </c>
      <c r="G18">
        <v>12553</v>
      </c>
      <c r="H18">
        <v>0.19907591999999999</v>
      </c>
      <c r="I18">
        <v>8523</v>
      </c>
      <c r="J18">
        <v>8.6002579999999995E-2</v>
      </c>
      <c r="L18" s="6"/>
      <c r="M18" s="4"/>
      <c r="N18" s="4"/>
      <c r="O18" s="4"/>
      <c r="P18" s="4"/>
      <c r="Q18" s="6"/>
      <c r="R18" s="8"/>
      <c r="S18" s="8"/>
      <c r="T18" s="8"/>
      <c r="U18" s="8"/>
    </row>
    <row r="19" spans="2:21">
      <c r="B19">
        <v>10</v>
      </c>
      <c r="C19">
        <v>11</v>
      </c>
      <c r="D19">
        <v>21076</v>
      </c>
      <c r="E19">
        <v>0.120611124</v>
      </c>
      <c r="F19">
        <v>0.35299999999999998</v>
      </c>
      <c r="G19">
        <v>12432</v>
      </c>
      <c r="H19">
        <v>0.16537966000000001</v>
      </c>
      <c r="I19">
        <v>8644</v>
      </c>
      <c r="J19">
        <v>5.6223969999999998E-2</v>
      </c>
      <c r="L19" s="6"/>
      <c r="M19" s="4"/>
      <c r="N19" s="4"/>
      <c r="O19" s="4"/>
      <c r="P19" s="4"/>
      <c r="Q19" s="6"/>
      <c r="R19" s="8"/>
      <c r="S19" s="8"/>
      <c r="T19" s="8"/>
      <c r="U19" s="8"/>
    </row>
    <row r="20" spans="2:21">
      <c r="B20">
        <v>10</v>
      </c>
      <c r="C20">
        <v>12</v>
      </c>
      <c r="D20">
        <v>21076</v>
      </c>
      <c r="E20">
        <v>9.4609979999999996E-2</v>
      </c>
      <c r="F20">
        <v>0.379</v>
      </c>
      <c r="G20">
        <v>12449</v>
      </c>
      <c r="H20">
        <v>0.12972929999999999</v>
      </c>
      <c r="I20">
        <v>8627</v>
      </c>
      <c r="J20">
        <v>4.393184E-2</v>
      </c>
      <c r="L20" s="6"/>
      <c r="M20" s="4"/>
      <c r="N20" s="4"/>
      <c r="O20" s="4"/>
      <c r="P20" s="4"/>
      <c r="Q20" s="6"/>
      <c r="R20" s="8"/>
      <c r="S20" s="8"/>
      <c r="T20" s="8"/>
      <c r="U20" s="8"/>
    </row>
    <row r="21" spans="2:21">
      <c r="B21">
        <v>10</v>
      </c>
      <c r="C21">
        <v>15</v>
      </c>
      <c r="D21">
        <v>21076</v>
      </c>
      <c r="E21">
        <v>5.8644905999999997E-2</v>
      </c>
      <c r="F21">
        <v>0.44500000000000001</v>
      </c>
      <c r="G21">
        <v>12513</v>
      </c>
      <c r="H21">
        <v>8.7349153999999998E-2</v>
      </c>
      <c r="I21">
        <v>8563</v>
      </c>
      <c r="J21">
        <v>1.6699756E-2</v>
      </c>
      <c r="L21" s="6"/>
      <c r="M21" s="4"/>
      <c r="N21" s="4"/>
      <c r="O21" s="4"/>
      <c r="P21" s="4"/>
      <c r="Q21" s="6"/>
      <c r="R21" s="8"/>
      <c r="S21" s="8"/>
      <c r="T21" s="8"/>
      <c r="U21" s="8"/>
    </row>
    <row r="22" spans="2:21">
      <c r="B22">
        <v>10</v>
      </c>
      <c r="C22">
        <v>20</v>
      </c>
      <c r="D22">
        <v>21076</v>
      </c>
      <c r="E22">
        <v>4.0852156000000001E-2</v>
      </c>
      <c r="F22">
        <v>0.51900000000000002</v>
      </c>
      <c r="G22">
        <v>12514</v>
      </c>
      <c r="H22">
        <v>6.448777E-2</v>
      </c>
      <c r="I22">
        <v>8562</v>
      </c>
      <c r="J22">
        <v>6.3069373999999996E-3</v>
      </c>
      <c r="L22" s="6"/>
      <c r="M22" s="4"/>
      <c r="N22" s="4"/>
      <c r="O22" s="4"/>
      <c r="P22" s="4"/>
      <c r="Q22" s="6"/>
      <c r="R22" s="8"/>
      <c r="S22" s="8"/>
      <c r="T22" s="8"/>
      <c r="U22" s="8"/>
    </row>
    <row r="23" spans="2:21">
      <c r="B23">
        <v>10</v>
      </c>
      <c r="C23">
        <v>25</v>
      </c>
      <c r="D23">
        <v>21076</v>
      </c>
      <c r="E23">
        <v>3.6344660000000001E-2</v>
      </c>
      <c r="F23">
        <v>0.59299999999999997</v>
      </c>
      <c r="G23">
        <v>12510</v>
      </c>
      <c r="H23">
        <v>5.5475620000000003E-2</v>
      </c>
      <c r="I23">
        <v>8566</v>
      </c>
      <c r="J23">
        <v>8.4053229999999993E-3</v>
      </c>
      <c r="L23" s="6"/>
      <c r="M23" s="4"/>
      <c r="N23" s="4"/>
      <c r="O23" s="4"/>
      <c r="P23" s="4"/>
      <c r="Q23" s="6"/>
      <c r="R23" s="8"/>
      <c r="S23" s="8"/>
      <c r="T23" s="8"/>
      <c r="U23" s="8"/>
    </row>
    <row r="24" spans="2:21">
      <c r="B24">
        <v>10</v>
      </c>
      <c r="C24">
        <v>500</v>
      </c>
      <c r="D24">
        <v>21076</v>
      </c>
      <c r="E24">
        <v>0.11847599</v>
      </c>
      <c r="F24">
        <v>0.85699999999999998</v>
      </c>
      <c r="G24">
        <v>12528</v>
      </c>
      <c r="H24">
        <v>0.19388569999999999</v>
      </c>
      <c r="I24">
        <v>8548</v>
      </c>
      <c r="J24">
        <v>7.9550769999999996E-3</v>
      </c>
      <c r="L24" s="6"/>
      <c r="M24" s="4"/>
      <c r="N24" s="4"/>
      <c r="O24" s="4"/>
      <c r="P24" s="4"/>
      <c r="Q24" s="6"/>
      <c r="R24" s="8"/>
      <c r="S24" s="8"/>
      <c r="T24" s="8"/>
      <c r="U24" s="8"/>
    </row>
    <row r="25" spans="2:21">
      <c r="B25">
        <v>20</v>
      </c>
      <c r="C25">
        <v>6</v>
      </c>
      <c r="D25">
        <v>21076</v>
      </c>
      <c r="E25">
        <v>0.52154109999999998</v>
      </c>
      <c r="F25">
        <v>0.182</v>
      </c>
      <c r="G25">
        <v>10094</v>
      </c>
      <c r="H25">
        <v>0.52892810000000001</v>
      </c>
      <c r="I25">
        <v>10982</v>
      </c>
      <c r="J25">
        <v>0.51475143000000001</v>
      </c>
      <c r="L25" s="6"/>
      <c r="M25" s="4"/>
      <c r="N25" s="4"/>
      <c r="O25" s="4"/>
      <c r="P25" s="4"/>
      <c r="Q25" s="6"/>
      <c r="R25" s="8"/>
      <c r="S25" s="8"/>
      <c r="T25" s="8"/>
      <c r="U25" s="8"/>
    </row>
    <row r="26" spans="2:21">
      <c r="B26">
        <v>20</v>
      </c>
      <c r="C26">
        <v>7</v>
      </c>
      <c r="D26">
        <v>21076</v>
      </c>
      <c r="E26">
        <v>0.37701649999999998</v>
      </c>
      <c r="F26">
        <v>0.214</v>
      </c>
      <c r="G26">
        <v>12398</v>
      </c>
      <c r="H26">
        <v>0.42982740000000003</v>
      </c>
      <c r="I26">
        <v>8678</v>
      </c>
      <c r="J26">
        <v>0.30156717</v>
      </c>
      <c r="L26" s="6"/>
      <c r="M26" s="4"/>
      <c r="N26" s="4"/>
      <c r="O26" s="4"/>
      <c r="P26" s="4"/>
      <c r="Q26" s="6"/>
      <c r="R26" s="8"/>
      <c r="S26" s="8"/>
      <c r="T26" s="8"/>
      <c r="U26" s="8"/>
    </row>
    <row r="27" spans="2:21">
      <c r="B27">
        <v>20</v>
      </c>
      <c r="C27">
        <v>8</v>
      </c>
      <c r="D27">
        <v>21076</v>
      </c>
      <c r="E27">
        <v>0.31879863000000003</v>
      </c>
      <c r="F27">
        <v>0.246</v>
      </c>
      <c r="G27">
        <v>12439</v>
      </c>
      <c r="H27">
        <v>0.38001447999999999</v>
      </c>
      <c r="I27">
        <v>8637</v>
      </c>
      <c r="J27">
        <v>0.23063564</v>
      </c>
      <c r="L27" s="6"/>
      <c r="M27" s="4"/>
      <c r="N27" s="4"/>
      <c r="O27" s="4"/>
      <c r="P27" s="4"/>
      <c r="Q27" s="6"/>
      <c r="R27" s="8"/>
      <c r="S27" s="8"/>
      <c r="T27" s="8"/>
      <c r="U27" s="8"/>
    </row>
    <row r="28" spans="2:21">
      <c r="B28">
        <v>20</v>
      </c>
      <c r="C28">
        <v>9</v>
      </c>
      <c r="D28">
        <v>21076</v>
      </c>
      <c r="E28">
        <v>0.25664263999999998</v>
      </c>
      <c r="F28">
        <v>0.28000000000000003</v>
      </c>
      <c r="G28">
        <v>12586</v>
      </c>
      <c r="H28">
        <v>0.31900525000000002</v>
      </c>
      <c r="I28">
        <v>8490</v>
      </c>
      <c r="J28">
        <v>0.16419317</v>
      </c>
      <c r="L28" s="6"/>
      <c r="M28" s="4"/>
      <c r="N28" s="4"/>
      <c r="O28" s="4"/>
      <c r="P28" s="4"/>
      <c r="Q28" s="6"/>
      <c r="R28" s="8"/>
      <c r="S28" s="8"/>
      <c r="T28" s="8"/>
      <c r="U28" s="8"/>
    </row>
    <row r="29" spans="2:21">
      <c r="B29">
        <v>20</v>
      </c>
      <c r="C29">
        <v>10</v>
      </c>
      <c r="D29">
        <v>21076</v>
      </c>
      <c r="E29">
        <v>0.2064908</v>
      </c>
      <c r="F29">
        <v>0.31900000000000001</v>
      </c>
      <c r="G29">
        <v>12553</v>
      </c>
      <c r="H29">
        <v>0.26615151999999997</v>
      </c>
      <c r="I29">
        <v>8523</v>
      </c>
      <c r="J29">
        <v>0.1186202</v>
      </c>
      <c r="L29" s="6"/>
      <c r="M29" s="4"/>
      <c r="N29" s="4"/>
      <c r="O29" s="4"/>
      <c r="P29" s="4"/>
      <c r="Q29" s="6"/>
      <c r="R29" s="8"/>
      <c r="S29" s="8"/>
      <c r="T29" s="8"/>
      <c r="U29" s="8"/>
    </row>
    <row r="30" spans="2:21">
      <c r="B30">
        <v>20</v>
      </c>
      <c r="C30">
        <v>11</v>
      </c>
      <c r="D30">
        <v>21076</v>
      </c>
      <c r="E30">
        <v>0.16502182000000001</v>
      </c>
      <c r="F30">
        <v>0.35299999999999998</v>
      </c>
      <c r="G30">
        <v>12432</v>
      </c>
      <c r="H30">
        <v>0.22393822999999999</v>
      </c>
      <c r="I30">
        <v>8644</v>
      </c>
      <c r="J30">
        <v>8.0286905000000006E-2</v>
      </c>
      <c r="L30" s="6"/>
      <c r="M30" s="4"/>
      <c r="N30" s="4"/>
      <c r="O30" s="4"/>
      <c r="P30" s="4"/>
      <c r="Q30" s="6"/>
      <c r="R30" s="8"/>
      <c r="S30" s="8"/>
      <c r="T30" s="8"/>
      <c r="U30" s="8"/>
    </row>
    <row r="31" spans="2:21">
      <c r="B31">
        <v>20</v>
      </c>
      <c r="C31">
        <v>12</v>
      </c>
      <c r="D31">
        <v>21076</v>
      </c>
      <c r="E31">
        <v>0.13408616000000001</v>
      </c>
      <c r="F31">
        <v>0.379</v>
      </c>
      <c r="G31">
        <v>12449</v>
      </c>
      <c r="H31">
        <v>0.18298659</v>
      </c>
      <c r="I31">
        <v>8627</v>
      </c>
      <c r="J31">
        <v>6.3521504000000006E-2</v>
      </c>
      <c r="K31" s="22"/>
      <c r="L31" s="23"/>
      <c r="M31" s="24"/>
      <c r="N31" s="24"/>
      <c r="O31" s="24"/>
      <c r="P31" s="25"/>
      <c r="Q31" s="6"/>
      <c r="R31" s="8"/>
      <c r="S31" s="8"/>
      <c r="T31" s="8"/>
      <c r="U31" s="8"/>
    </row>
    <row r="32" spans="2:21">
      <c r="B32">
        <v>20</v>
      </c>
      <c r="C32">
        <v>15</v>
      </c>
      <c r="D32">
        <v>21076</v>
      </c>
      <c r="E32">
        <v>8.4171570000000001E-2</v>
      </c>
      <c r="F32">
        <v>0.44500000000000001</v>
      </c>
      <c r="G32">
        <v>12513</v>
      </c>
      <c r="H32">
        <v>0.12339166999999999</v>
      </c>
      <c r="I32">
        <v>8563</v>
      </c>
      <c r="J32">
        <v>2.6859745000000001E-2</v>
      </c>
      <c r="K32" s="26"/>
      <c r="L32" s="27" t="s">
        <v>80</v>
      </c>
      <c r="M32" s="28"/>
      <c r="N32" s="28"/>
      <c r="O32" s="28"/>
      <c r="P32" s="29"/>
      <c r="Q32" s="1" t="s">
        <v>25</v>
      </c>
    </row>
    <row r="33" spans="2:21">
      <c r="B33">
        <v>20</v>
      </c>
      <c r="C33">
        <v>20</v>
      </c>
      <c r="D33">
        <v>21076</v>
      </c>
      <c r="E33">
        <v>5.7411271999999999E-2</v>
      </c>
      <c r="F33">
        <v>0.51900000000000002</v>
      </c>
      <c r="G33">
        <v>12514</v>
      </c>
      <c r="H33">
        <v>9.0298870000000003E-2</v>
      </c>
      <c r="I33">
        <v>8562</v>
      </c>
      <c r="J33">
        <v>9.3436109999999999E-3</v>
      </c>
      <c r="K33" s="26"/>
      <c r="L33" s="27" t="s">
        <v>81</v>
      </c>
      <c r="M33" s="27"/>
      <c r="N33" s="27"/>
      <c r="O33" s="28"/>
      <c r="P33" s="29"/>
      <c r="Q33" s="1" t="s">
        <v>29</v>
      </c>
    </row>
    <row r="34" spans="2:21">
      <c r="B34">
        <v>20</v>
      </c>
      <c r="C34">
        <v>25</v>
      </c>
      <c r="D34">
        <v>21076</v>
      </c>
      <c r="E34">
        <v>5.3141013000000001E-2</v>
      </c>
      <c r="F34">
        <v>0.59299999999999997</v>
      </c>
      <c r="G34">
        <v>12510</v>
      </c>
      <c r="H34">
        <v>8.04956E-2</v>
      </c>
      <c r="I34">
        <v>8566</v>
      </c>
      <c r="J34">
        <v>1.3191688E-2</v>
      </c>
      <c r="K34" s="26"/>
      <c r="L34" s="28"/>
      <c r="M34" s="30">
        <v>5</v>
      </c>
      <c r="N34" s="30">
        <v>10</v>
      </c>
      <c r="O34" s="30">
        <v>20</v>
      </c>
      <c r="P34" s="31">
        <v>40</v>
      </c>
      <c r="R34" s="7">
        <v>5</v>
      </c>
      <c r="S34" s="7">
        <v>10</v>
      </c>
      <c r="T34" s="7">
        <v>20</v>
      </c>
      <c r="U34" s="7">
        <v>40</v>
      </c>
    </row>
    <row r="35" spans="2:21">
      <c r="B35">
        <v>20</v>
      </c>
      <c r="C35">
        <v>500</v>
      </c>
      <c r="D35">
        <v>21076</v>
      </c>
      <c r="E35">
        <v>0.15951793</v>
      </c>
      <c r="F35">
        <v>0.85699999999999998</v>
      </c>
      <c r="G35">
        <v>12528</v>
      </c>
      <c r="H35">
        <v>0.25199553000000002</v>
      </c>
      <c r="I35">
        <v>8548</v>
      </c>
      <c r="J35">
        <v>2.3982218E-2</v>
      </c>
      <c r="K35" s="26"/>
      <c r="L35" s="30">
        <v>6</v>
      </c>
      <c r="M35">
        <v>0.35832226</v>
      </c>
      <c r="N35">
        <v>0.44035869999999999</v>
      </c>
      <c r="O35">
        <v>0.52154109999999998</v>
      </c>
      <c r="P35">
        <v>0.60011387000000005</v>
      </c>
      <c r="Q35" s="6">
        <v>6</v>
      </c>
      <c r="R35">
        <v>0.37676809999999999</v>
      </c>
      <c r="S35" s="2">
        <v>0.44577798000000002</v>
      </c>
      <c r="T35">
        <v>0.50621516</v>
      </c>
      <c r="U35" s="2">
        <v>0.5773682</v>
      </c>
    </row>
    <row r="36" spans="2:21">
      <c r="B36">
        <v>40</v>
      </c>
      <c r="C36">
        <v>6</v>
      </c>
      <c r="D36">
        <v>21076</v>
      </c>
      <c r="E36">
        <v>0.60011387000000005</v>
      </c>
      <c r="F36">
        <v>0.182</v>
      </c>
      <c r="G36">
        <v>10094</v>
      </c>
      <c r="H36">
        <v>0.61739650000000001</v>
      </c>
      <c r="I36">
        <v>10982</v>
      </c>
      <c r="J36">
        <v>0.58422874999999996</v>
      </c>
      <c r="K36" s="26"/>
      <c r="L36" s="30">
        <v>7</v>
      </c>
      <c r="M36">
        <v>0.22186373000000001</v>
      </c>
      <c r="N36">
        <v>0.29716264999999997</v>
      </c>
      <c r="O36">
        <v>0.37701649999999998</v>
      </c>
      <c r="P36">
        <v>0.45335927999999998</v>
      </c>
      <c r="Q36" s="6">
        <v>7</v>
      </c>
      <c r="R36">
        <v>0.19335039000000001</v>
      </c>
      <c r="S36" s="2">
        <v>0.24808184999999999</v>
      </c>
      <c r="T36">
        <v>0.30741689999999999</v>
      </c>
      <c r="U36" s="2">
        <v>0.36624040000000002</v>
      </c>
    </row>
    <row r="37" spans="2:21">
      <c r="B37">
        <v>40</v>
      </c>
      <c r="C37">
        <v>7</v>
      </c>
      <c r="D37">
        <v>21076</v>
      </c>
      <c r="E37">
        <v>0.45335927999999998</v>
      </c>
      <c r="F37">
        <v>0.214</v>
      </c>
      <c r="G37">
        <v>12398</v>
      </c>
      <c r="H37">
        <v>0.51734150000000001</v>
      </c>
      <c r="I37">
        <v>8678</v>
      </c>
      <c r="J37">
        <v>0.36194977</v>
      </c>
      <c r="K37" s="26"/>
      <c r="L37" s="30">
        <v>8</v>
      </c>
      <c r="M37">
        <v>0.17887644</v>
      </c>
      <c r="N37">
        <v>0.24829190000000001</v>
      </c>
      <c r="O37">
        <v>0.31879863000000003</v>
      </c>
      <c r="P37">
        <v>0.39400265000000001</v>
      </c>
      <c r="Q37" s="6">
        <v>8</v>
      </c>
      <c r="R37">
        <v>0.13524804000000001</v>
      </c>
      <c r="S37" s="2">
        <v>0.18120104000000001</v>
      </c>
      <c r="T37">
        <v>0.22610965</v>
      </c>
      <c r="U37" s="2">
        <v>0.27467364</v>
      </c>
    </row>
    <row r="38" spans="2:21">
      <c r="B38">
        <v>40</v>
      </c>
      <c r="C38">
        <v>8</v>
      </c>
      <c r="D38">
        <v>21076</v>
      </c>
      <c r="E38">
        <v>0.39400265000000001</v>
      </c>
      <c r="F38">
        <v>0.246</v>
      </c>
      <c r="G38">
        <v>12439</v>
      </c>
      <c r="H38">
        <v>0.46281855999999999</v>
      </c>
      <c r="I38">
        <v>8637</v>
      </c>
      <c r="J38">
        <v>0.29489407000000001</v>
      </c>
      <c r="K38" s="26"/>
      <c r="L38" s="30">
        <v>9</v>
      </c>
      <c r="M38">
        <v>0.13261529999999999</v>
      </c>
      <c r="N38">
        <v>0.19064339</v>
      </c>
      <c r="O38">
        <v>0.25664263999999998</v>
      </c>
      <c r="P38">
        <v>0.32904726000000001</v>
      </c>
      <c r="Q38" s="6">
        <v>9</v>
      </c>
      <c r="R38">
        <v>9.4913474999999997E-2</v>
      </c>
      <c r="S38" s="2">
        <v>0.13057157</v>
      </c>
      <c r="T38">
        <v>0.16518089999999999</v>
      </c>
      <c r="U38" s="2">
        <v>0.20765601</v>
      </c>
    </row>
    <row r="39" spans="2:21">
      <c r="B39">
        <v>40</v>
      </c>
      <c r="C39">
        <v>9</v>
      </c>
      <c r="D39">
        <v>21076</v>
      </c>
      <c r="E39">
        <v>0.32904726000000001</v>
      </c>
      <c r="F39">
        <v>0.28000000000000003</v>
      </c>
      <c r="G39">
        <v>12586</v>
      </c>
      <c r="H39">
        <v>0.40243128</v>
      </c>
      <c r="I39">
        <v>8490</v>
      </c>
      <c r="J39">
        <v>0.22025913</v>
      </c>
      <c r="K39" s="26"/>
      <c r="L39" s="30">
        <v>10</v>
      </c>
      <c r="M39">
        <v>0.10689884400000001</v>
      </c>
      <c r="N39">
        <v>0.15334979000000001</v>
      </c>
      <c r="O39">
        <v>0.2064908</v>
      </c>
      <c r="P39">
        <v>0.26802999999999999</v>
      </c>
      <c r="Q39" s="6">
        <v>10</v>
      </c>
      <c r="R39">
        <v>6.5057710000000005E-2</v>
      </c>
      <c r="S39" s="2">
        <v>9.1290659999999996E-2</v>
      </c>
      <c r="T39">
        <v>0.118048266</v>
      </c>
      <c r="U39" s="2">
        <v>0.14952779999999999</v>
      </c>
    </row>
    <row r="40" spans="2:21">
      <c r="B40">
        <v>40</v>
      </c>
      <c r="C40">
        <v>10</v>
      </c>
      <c r="D40">
        <v>21076</v>
      </c>
      <c r="E40">
        <v>0.26802999999999999</v>
      </c>
      <c r="F40">
        <v>0.31900000000000001</v>
      </c>
      <c r="G40">
        <v>12553</v>
      </c>
      <c r="H40">
        <v>0.34047640000000001</v>
      </c>
      <c r="I40">
        <v>8523</v>
      </c>
      <c r="J40">
        <v>0.16132816999999999</v>
      </c>
      <c r="K40" s="26"/>
      <c r="L40" s="30">
        <v>11</v>
      </c>
      <c r="M40">
        <v>8.2653253999999995E-2</v>
      </c>
      <c r="N40">
        <v>0.120611124</v>
      </c>
      <c r="O40">
        <v>0.16502182000000001</v>
      </c>
      <c r="P40">
        <v>0.22167394000000001</v>
      </c>
      <c r="Q40" s="6">
        <v>11</v>
      </c>
      <c r="R40">
        <v>4.3387349999999998E-2</v>
      </c>
      <c r="S40" s="2">
        <v>6.3251435999999994E-2</v>
      </c>
      <c r="T40">
        <v>8.4161005999999997E-2</v>
      </c>
      <c r="U40" s="2">
        <v>0.11291166</v>
      </c>
    </row>
    <row r="41" spans="2:21">
      <c r="B41">
        <v>40</v>
      </c>
      <c r="C41">
        <v>11</v>
      </c>
      <c r="D41">
        <v>21076</v>
      </c>
      <c r="E41">
        <v>0.22167394000000001</v>
      </c>
      <c r="F41">
        <v>0.35299999999999998</v>
      </c>
      <c r="G41">
        <v>12432</v>
      </c>
      <c r="H41">
        <v>0.29552767000000002</v>
      </c>
      <c r="I41">
        <v>8644</v>
      </c>
      <c r="J41">
        <v>0.11545580599999999</v>
      </c>
      <c r="K41" s="26"/>
      <c r="L41" s="30">
        <v>12</v>
      </c>
      <c r="M41">
        <v>6.4433480000000001E-2</v>
      </c>
      <c r="N41">
        <v>9.4609979999999996E-2</v>
      </c>
      <c r="O41">
        <v>0.13408616000000001</v>
      </c>
      <c r="P41">
        <v>0.18623078000000001</v>
      </c>
      <c r="Q41" s="6">
        <v>12</v>
      </c>
      <c r="R41">
        <v>2.6232948999999998E-2</v>
      </c>
      <c r="S41" s="2">
        <v>3.7775445999999997E-2</v>
      </c>
      <c r="T41">
        <v>6.5582370000000001E-2</v>
      </c>
      <c r="U41" s="2">
        <v>9.0241340000000003E-2</v>
      </c>
    </row>
    <row r="42" spans="2:21">
      <c r="B42">
        <v>40</v>
      </c>
      <c r="C42">
        <v>12</v>
      </c>
      <c r="D42">
        <v>21076</v>
      </c>
      <c r="E42">
        <v>0.18623078000000001</v>
      </c>
      <c r="F42">
        <v>0.379</v>
      </c>
      <c r="G42">
        <v>12449</v>
      </c>
      <c r="H42">
        <v>0.25198809999999999</v>
      </c>
      <c r="I42">
        <v>8627</v>
      </c>
      <c r="J42">
        <v>9.1341140000000001E-2</v>
      </c>
      <c r="K42" s="26"/>
      <c r="L42" s="30">
        <v>15</v>
      </c>
      <c r="M42">
        <v>3.8622129999999998E-2</v>
      </c>
      <c r="N42">
        <v>5.8644905999999997E-2</v>
      </c>
      <c r="O42">
        <v>8.4171570000000001E-2</v>
      </c>
      <c r="P42">
        <v>0.11942493999999999</v>
      </c>
      <c r="Q42" s="6">
        <v>15</v>
      </c>
      <c r="R42">
        <v>9.9842349999999993E-3</v>
      </c>
      <c r="S42" s="2">
        <v>1.47136105E-2</v>
      </c>
      <c r="T42">
        <v>3.5207566000000003E-2</v>
      </c>
      <c r="U42" s="2">
        <v>4.9921176999999997E-2</v>
      </c>
    </row>
    <row r="43" spans="2:21">
      <c r="B43">
        <v>40</v>
      </c>
      <c r="C43">
        <v>15</v>
      </c>
      <c r="D43">
        <v>21076</v>
      </c>
      <c r="E43">
        <v>0.11942493999999999</v>
      </c>
      <c r="F43">
        <v>0.44500000000000001</v>
      </c>
      <c r="G43">
        <v>12513</v>
      </c>
      <c r="H43">
        <v>0.17325980999999999</v>
      </c>
      <c r="I43">
        <v>8563</v>
      </c>
      <c r="J43">
        <v>4.0756742999999998E-2</v>
      </c>
      <c r="K43" s="26"/>
      <c r="L43" s="30">
        <v>20</v>
      </c>
      <c r="M43">
        <v>2.7851585000000002E-2</v>
      </c>
      <c r="N43">
        <v>4.0852156000000001E-2</v>
      </c>
      <c r="O43">
        <v>5.7411271999999999E-2</v>
      </c>
      <c r="P43">
        <v>8.1229836E-2</v>
      </c>
      <c r="Q43" s="6">
        <v>20</v>
      </c>
      <c r="R43">
        <v>6.2761507000000001E-3</v>
      </c>
      <c r="S43" s="2">
        <v>8.8912139999999997E-3</v>
      </c>
      <c r="T43">
        <v>1.2552301E-2</v>
      </c>
      <c r="U43" s="2">
        <v>1.5167363999999999E-2</v>
      </c>
    </row>
    <row r="44" spans="2:21">
      <c r="B44">
        <v>40</v>
      </c>
      <c r="C44">
        <v>20</v>
      </c>
      <c r="D44">
        <v>21076</v>
      </c>
      <c r="E44">
        <v>8.1229836E-2</v>
      </c>
      <c r="F44">
        <v>0.51900000000000002</v>
      </c>
      <c r="G44">
        <v>12514</v>
      </c>
      <c r="H44">
        <v>0.12745724999999999</v>
      </c>
      <c r="I44">
        <v>8562</v>
      </c>
      <c r="J44">
        <v>1.3665032000000001E-2</v>
      </c>
      <c r="K44" s="26"/>
      <c r="L44" s="30">
        <v>25</v>
      </c>
      <c r="M44">
        <v>2.4055798E-2</v>
      </c>
      <c r="N44">
        <v>3.6344660000000001E-2</v>
      </c>
      <c r="O44">
        <v>5.3141013000000001E-2</v>
      </c>
      <c r="P44">
        <v>7.2879105999999999E-2</v>
      </c>
      <c r="Q44" s="6">
        <v>25</v>
      </c>
      <c r="R44">
        <v>5.7894736999999996E-3</v>
      </c>
      <c r="S44" s="2">
        <v>6.8421050000000002E-3</v>
      </c>
      <c r="T44">
        <v>7.8947370000000006E-3</v>
      </c>
      <c r="U44" s="2">
        <v>1.0526316000000001E-2</v>
      </c>
    </row>
    <row r="45" spans="2:21">
      <c r="B45">
        <v>40</v>
      </c>
      <c r="C45">
        <v>25</v>
      </c>
      <c r="D45">
        <v>21076</v>
      </c>
      <c r="E45">
        <v>7.2879105999999999E-2</v>
      </c>
      <c r="F45">
        <v>0.59299999999999997</v>
      </c>
      <c r="G45">
        <v>12510</v>
      </c>
      <c r="H45">
        <v>0.11183053</v>
      </c>
      <c r="I45">
        <v>8566</v>
      </c>
      <c r="J45">
        <v>1.5993462999999999E-2</v>
      </c>
      <c r="K45" s="32"/>
      <c r="L45" s="33" t="s">
        <v>9</v>
      </c>
      <c r="M45">
        <v>8.9628009999999994E-2</v>
      </c>
      <c r="N45">
        <v>0.11847599</v>
      </c>
      <c r="O45">
        <v>0.15951793</v>
      </c>
      <c r="P45">
        <v>0.18475991</v>
      </c>
      <c r="Q45" s="6" t="s">
        <v>9</v>
      </c>
      <c r="R45">
        <v>0</v>
      </c>
      <c r="S45" s="2">
        <v>0</v>
      </c>
      <c r="T45">
        <v>0</v>
      </c>
      <c r="U45" s="2">
        <v>3.5114503999999998E-2</v>
      </c>
    </row>
    <row r="46" spans="2:21">
      <c r="B46">
        <v>40</v>
      </c>
      <c r="C46">
        <v>500</v>
      </c>
      <c r="D46">
        <v>21076</v>
      </c>
      <c r="E46">
        <v>0.18475991</v>
      </c>
      <c r="F46">
        <v>0.85699999999999998</v>
      </c>
      <c r="G46">
        <v>12528</v>
      </c>
      <c r="H46">
        <v>0.28360469999999999</v>
      </c>
      <c r="I46">
        <v>8548</v>
      </c>
      <c r="J46">
        <v>3.9892370000000003E-2</v>
      </c>
    </row>
    <row r="48" spans="2:21" s="13" customFormat="1"/>
    <row r="49" spans="1:10">
      <c r="A49" t="s">
        <v>29</v>
      </c>
      <c r="B49" t="s">
        <v>0</v>
      </c>
      <c r="C49" t="s">
        <v>1</v>
      </c>
      <c r="D49" t="s">
        <v>2</v>
      </c>
      <c r="E49" t="s">
        <v>3</v>
      </c>
      <c r="F49" t="s">
        <v>4</v>
      </c>
      <c r="G49" t="s">
        <v>5</v>
      </c>
      <c r="H49" t="s">
        <v>6</v>
      </c>
      <c r="I49" t="s">
        <v>7</v>
      </c>
      <c r="J49" t="s">
        <v>8</v>
      </c>
    </row>
    <row r="50" spans="1:10">
      <c r="B50">
        <v>5</v>
      </c>
      <c r="C50">
        <v>6</v>
      </c>
      <c r="D50">
        <v>3832</v>
      </c>
      <c r="E50">
        <v>0.37473905000000002</v>
      </c>
      <c r="F50">
        <v>0.20399999999999999</v>
      </c>
      <c r="G50">
        <v>1499</v>
      </c>
      <c r="H50">
        <v>0.37158105000000002</v>
      </c>
      <c r="I50">
        <v>2333</v>
      </c>
      <c r="J50">
        <v>0.37676809999999999</v>
      </c>
    </row>
    <row r="51" spans="1:10">
      <c r="B51">
        <v>5</v>
      </c>
      <c r="C51">
        <v>7</v>
      </c>
      <c r="D51">
        <v>3832</v>
      </c>
      <c r="E51">
        <v>0.24347599</v>
      </c>
      <c r="F51">
        <v>0.23699999999999999</v>
      </c>
      <c r="G51">
        <v>1877</v>
      </c>
      <c r="H51">
        <v>0.29568460000000002</v>
      </c>
      <c r="I51">
        <v>1955</v>
      </c>
      <c r="J51">
        <v>0.19335039000000001</v>
      </c>
    </row>
    <row r="52" spans="1:10">
      <c r="B52">
        <v>5</v>
      </c>
      <c r="C52">
        <v>8</v>
      </c>
      <c r="D52">
        <v>3832</v>
      </c>
      <c r="E52">
        <v>0.19441544999999999</v>
      </c>
      <c r="F52">
        <v>0.26900000000000002</v>
      </c>
      <c r="G52">
        <v>1917</v>
      </c>
      <c r="H52">
        <v>0.2535211</v>
      </c>
      <c r="I52">
        <v>1915</v>
      </c>
      <c r="J52">
        <v>0.13524804000000001</v>
      </c>
    </row>
    <row r="53" spans="1:10">
      <c r="B53">
        <v>5</v>
      </c>
      <c r="C53">
        <v>9</v>
      </c>
      <c r="D53">
        <v>3832</v>
      </c>
      <c r="E53">
        <v>0.14770353999999999</v>
      </c>
      <c r="F53">
        <v>0.31</v>
      </c>
      <c r="G53">
        <v>1925</v>
      </c>
      <c r="H53">
        <v>0.2</v>
      </c>
      <c r="I53">
        <v>1907</v>
      </c>
      <c r="J53">
        <v>9.4913474999999997E-2</v>
      </c>
    </row>
    <row r="54" spans="1:10">
      <c r="B54">
        <v>5</v>
      </c>
      <c r="C54">
        <v>10</v>
      </c>
      <c r="D54">
        <v>3832</v>
      </c>
      <c r="E54">
        <v>0.11299582599999999</v>
      </c>
      <c r="F54">
        <v>0.35499999999999998</v>
      </c>
      <c r="G54">
        <v>1926</v>
      </c>
      <c r="H54">
        <v>0.16043614</v>
      </c>
      <c r="I54">
        <v>1906</v>
      </c>
      <c r="J54">
        <v>6.5057710000000005E-2</v>
      </c>
    </row>
    <row r="55" spans="1:10">
      <c r="B55">
        <v>5</v>
      </c>
      <c r="C55">
        <v>11</v>
      </c>
      <c r="D55">
        <v>3832</v>
      </c>
      <c r="E55">
        <v>8.585595E-2</v>
      </c>
      <c r="F55">
        <v>0.39</v>
      </c>
      <c r="G55">
        <v>1919</v>
      </c>
      <c r="H55">
        <v>0.12819177000000001</v>
      </c>
      <c r="I55">
        <v>1913</v>
      </c>
      <c r="J55">
        <v>4.3387349999999998E-2</v>
      </c>
    </row>
    <row r="56" spans="1:10">
      <c r="B56">
        <v>5</v>
      </c>
      <c r="C56">
        <v>12</v>
      </c>
      <c r="D56">
        <v>3832</v>
      </c>
      <c r="E56">
        <v>6.4196244E-2</v>
      </c>
      <c r="F56">
        <v>0.41699999999999998</v>
      </c>
      <c r="G56">
        <v>1926</v>
      </c>
      <c r="H56">
        <v>0.10176532000000001</v>
      </c>
      <c r="I56">
        <v>1906</v>
      </c>
      <c r="J56">
        <v>2.6232948999999998E-2</v>
      </c>
    </row>
    <row r="57" spans="1:10">
      <c r="B57">
        <v>5</v>
      </c>
      <c r="C57">
        <v>15</v>
      </c>
      <c r="D57">
        <v>3832</v>
      </c>
      <c r="E57">
        <v>3.8622129999999998E-2</v>
      </c>
      <c r="F57">
        <v>0.48899999999999999</v>
      </c>
      <c r="G57">
        <v>1929</v>
      </c>
      <c r="H57">
        <v>6.6874030000000001E-2</v>
      </c>
      <c r="I57">
        <v>1903</v>
      </c>
      <c r="J57">
        <v>9.9842349999999993E-3</v>
      </c>
    </row>
    <row r="58" spans="1:10">
      <c r="B58">
        <v>5</v>
      </c>
      <c r="C58">
        <v>20</v>
      </c>
      <c r="D58">
        <v>3832</v>
      </c>
      <c r="E58">
        <v>2.6617953999999999E-2</v>
      </c>
      <c r="F58">
        <v>0.58099999999999996</v>
      </c>
      <c r="G58">
        <v>1920</v>
      </c>
      <c r="H58">
        <v>4.6875E-2</v>
      </c>
      <c r="I58">
        <v>1912</v>
      </c>
      <c r="J58">
        <v>6.2761507000000001E-3</v>
      </c>
    </row>
    <row r="59" spans="1:10">
      <c r="B59">
        <v>5</v>
      </c>
      <c r="C59">
        <v>25</v>
      </c>
      <c r="D59">
        <v>3832</v>
      </c>
      <c r="E59">
        <v>2.4791231E-2</v>
      </c>
      <c r="F59">
        <v>0.65700000000000003</v>
      </c>
      <c r="G59">
        <v>1932</v>
      </c>
      <c r="H59">
        <v>4.3478259999999998E-2</v>
      </c>
      <c r="I59">
        <v>1900</v>
      </c>
      <c r="J59">
        <v>5.7894736999999996E-3</v>
      </c>
    </row>
    <row r="60" spans="1:10">
      <c r="B60">
        <v>5</v>
      </c>
      <c r="C60" t="s">
        <v>9</v>
      </c>
      <c r="D60">
        <v>3832</v>
      </c>
      <c r="E60">
        <v>3.914405E-2</v>
      </c>
      <c r="F60">
        <v>0.91500000000000004</v>
      </c>
      <c r="G60">
        <v>1867</v>
      </c>
      <c r="H60">
        <v>8.0342800000000006E-2</v>
      </c>
      <c r="I60">
        <v>1965</v>
      </c>
      <c r="J60">
        <v>0</v>
      </c>
    </row>
    <row r="61" spans="1:10" s="2" customFormat="1">
      <c r="B61" s="2">
        <v>10</v>
      </c>
      <c r="C61" s="2">
        <v>6</v>
      </c>
      <c r="D61" s="2">
        <v>3832</v>
      </c>
      <c r="E61" s="2">
        <v>0.44806889999999999</v>
      </c>
      <c r="F61" s="2">
        <v>0.20399999999999999</v>
      </c>
      <c r="G61" s="2">
        <v>1499</v>
      </c>
      <c r="H61" s="2">
        <v>0.45163444000000003</v>
      </c>
      <c r="I61" s="2">
        <v>2333</v>
      </c>
      <c r="J61" s="2">
        <v>0.44577798000000002</v>
      </c>
    </row>
    <row r="62" spans="1:10" s="2" customFormat="1">
      <c r="B62" s="2">
        <v>10</v>
      </c>
      <c r="C62" s="2">
        <v>7</v>
      </c>
      <c r="D62" s="2">
        <v>3832</v>
      </c>
      <c r="E62" s="2">
        <v>0.30532359999999997</v>
      </c>
      <c r="F62" s="2">
        <v>0.23699999999999999</v>
      </c>
      <c r="G62" s="2">
        <v>1877</v>
      </c>
      <c r="H62" s="2">
        <v>0.36494407000000001</v>
      </c>
      <c r="I62" s="2">
        <v>1955</v>
      </c>
      <c r="J62" s="2">
        <v>0.24808184999999999</v>
      </c>
    </row>
    <row r="63" spans="1:10" s="2" customFormat="1">
      <c r="B63" s="2">
        <v>10</v>
      </c>
      <c r="C63" s="2">
        <v>8</v>
      </c>
      <c r="D63" s="2">
        <v>3832</v>
      </c>
      <c r="E63" s="2">
        <v>0.25078287999999999</v>
      </c>
      <c r="F63" s="2">
        <v>0.26900000000000002</v>
      </c>
      <c r="G63" s="2">
        <v>1917</v>
      </c>
      <c r="H63" s="2">
        <v>0.32029212000000001</v>
      </c>
      <c r="I63" s="2">
        <v>1915</v>
      </c>
      <c r="J63" s="2">
        <v>0.18120104000000001</v>
      </c>
    </row>
    <row r="64" spans="1:10" s="2" customFormat="1">
      <c r="B64" s="2">
        <v>10</v>
      </c>
      <c r="C64" s="2">
        <v>9</v>
      </c>
      <c r="D64" s="2">
        <v>3832</v>
      </c>
      <c r="E64" s="2">
        <v>0.19859082</v>
      </c>
      <c r="F64" s="2">
        <v>0.31</v>
      </c>
      <c r="G64" s="2">
        <v>1925</v>
      </c>
      <c r="H64" s="2">
        <v>0.26597400999999998</v>
      </c>
      <c r="I64" s="2">
        <v>1907</v>
      </c>
      <c r="J64" s="2">
        <v>0.13057157</v>
      </c>
    </row>
    <row r="65" spans="2:10" s="2" customFormat="1">
      <c r="B65" s="2">
        <v>10</v>
      </c>
      <c r="C65" s="2">
        <v>10</v>
      </c>
      <c r="D65" s="2">
        <v>3832</v>
      </c>
      <c r="E65" s="2">
        <v>0.15448851999999999</v>
      </c>
      <c r="F65" s="2">
        <v>0.35499999999999998</v>
      </c>
      <c r="G65" s="2">
        <v>1926</v>
      </c>
      <c r="H65" s="2">
        <v>0.21703011</v>
      </c>
      <c r="I65" s="2">
        <v>1906</v>
      </c>
      <c r="J65" s="2">
        <v>9.1290659999999996E-2</v>
      </c>
    </row>
    <row r="66" spans="2:10" s="2" customFormat="1">
      <c r="B66" s="2">
        <v>10</v>
      </c>
      <c r="C66" s="2">
        <v>11</v>
      </c>
      <c r="D66" s="2">
        <v>3832</v>
      </c>
      <c r="E66" s="2">
        <v>0.11743215</v>
      </c>
      <c r="F66" s="2">
        <v>0.39</v>
      </c>
      <c r="G66" s="2">
        <v>1919</v>
      </c>
      <c r="H66" s="2">
        <v>0.17144345999999999</v>
      </c>
      <c r="I66" s="2">
        <v>1913</v>
      </c>
      <c r="J66" s="2">
        <v>6.3251435999999994E-2</v>
      </c>
    </row>
    <row r="67" spans="2:10" s="2" customFormat="1">
      <c r="B67" s="2">
        <v>10</v>
      </c>
      <c r="C67" s="2">
        <v>12</v>
      </c>
      <c r="D67" s="2">
        <v>3832</v>
      </c>
      <c r="E67" s="2">
        <v>8.8204589999999999E-2</v>
      </c>
      <c r="F67" s="2">
        <v>0.41699999999999998</v>
      </c>
      <c r="G67" s="2">
        <v>1926</v>
      </c>
      <c r="H67" s="2">
        <v>0.13811007</v>
      </c>
      <c r="I67" s="2">
        <v>1906</v>
      </c>
      <c r="J67" s="2">
        <v>3.7775445999999997E-2</v>
      </c>
    </row>
    <row r="68" spans="2:10" s="2" customFormat="1">
      <c r="B68" s="2">
        <v>10</v>
      </c>
      <c r="C68" s="2">
        <v>15</v>
      </c>
      <c r="D68" s="2">
        <v>3832</v>
      </c>
      <c r="E68" s="2">
        <v>4.9060541999999999E-2</v>
      </c>
      <c r="F68" s="2">
        <v>0.48899999999999999</v>
      </c>
      <c r="G68" s="2">
        <v>1929</v>
      </c>
      <c r="H68" s="2">
        <v>8.2944530000000002E-2</v>
      </c>
      <c r="I68" s="2">
        <v>1903</v>
      </c>
      <c r="J68" s="2">
        <v>1.47136105E-2</v>
      </c>
    </row>
    <row r="69" spans="2:10" s="2" customFormat="1">
      <c r="B69" s="2">
        <v>10</v>
      </c>
      <c r="C69" s="2">
        <v>20</v>
      </c>
      <c r="D69" s="2">
        <v>3832</v>
      </c>
      <c r="E69" s="2">
        <v>3.5751565999999999E-2</v>
      </c>
      <c r="F69" s="2">
        <v>0.58099999999999996</v>
      </c>
      <c r="G69" s="2">
        <v>1920</v>
      </c>
      <c r="H69" s="2">
        <v>6.25E-2</v>
      </c>
      <c r="I69" s="2">
        <v>1912</v>
      </c>
      <c r="J69" s="2">
        <v>8.8912139999999997E-3</v>
      </c>
    </row>
    <row r="70" spans="2:10" s="2" customFormat="1">
      <c r="B70" s="2">
        <v>10</v>
      </c>
      <c r="C70" s="2">
        <v>25</v>
      </c>
      <c r="D70" s="2">
        <v>3832</v>
      </c>
      <c r="E70" s="2">
        <v>3.4185804E-2</v>
      </c>
      <c r="F70" s="2">
        <v>0.65700000000000003</v>
      </c>
      <c r="G70" s="2">
        <v>1932</v>
      </c>
      <c r="H70" s="2">
        <v>6.1076604E-2</v>
      </c>
      <c r="I70" s="2">
        <v>1900</v>
      </c>
      <c r="J70" s="2">
        <v>6.8421050000000002E-3</v>
      </c>
    </row>
    <row r="71" spans="2:10" s="2" customFormat="1">
      <c r="B71" s="2">
        <v>10</v>
      </c>
      <c r="C71" t="s">
        <v>9</v>
      </c>
      <c r="D71" s="2">
        <v>3832</v>
      </c>
      <c r="E71" s="2">
        <v>3.914405E-2</v>
      </c>
      <c r="F71" s="2">
        <v>0.91500000000000004</v>
      </c>
      <c r="G71" s="2">
        <v>1867</v>
      </c>
      <c r="H71" s="2">
        <v>8.0342800000000006E-2</v>
      </c>
      <c r="I71" s="2">
        <v>1965</v>
      </c>
      <c r="J71" s="2">
        <v>0</v>
      </c>
    </row>
    <row r="72" spans="2:10">
      <c r="B72">
        <v>20</v>
      </c>
      <c r="C72">
        <v>6</v>
      </c>
      <c r="D72">
        <v>3832</v>
      </c>
      <c r="E72">
        <v>0.51800626999999999</v>
      </c>
      <c r="F72">
        <v>0.20399999999999999</v>
      </c>
      <c r="G72">
        <v>1499</v>
      </c>
      <c r="H72">
        <v>0.53635759999999999</v>
      </c>
      <c r="I72">
        <v>2333</v>
      </c>
      <c r="J72">
        <v>0.50621516</v>
      </c>
    </row>
    <row r="73" spans="2:10">
      <c r="B73">
        <v>20</v>
      </c>
      <c r="C73">
        <v>7</v>
      </c>
      <c r="D73">
        <v>3832</v>
      </c>
      <c r="E73">
        <v>0.37917536000000002</v>
      </c>
      <c r="F73">
        <v>0.23699999999999999</v>
      </c>
      <c r="G73">
        <v>1877</v>
      </c>
      <c r="H73">
        <v>0.45391583000000002</v>
      </c>
      <c r="I73">
        <v>1955</v>
      </c>
      <c r="J73">
        <v>0.30741689999999999</v>
      </c>
    </row>
    <row r="74" spans="2:10">
      <c r="B74">
        <v>20</v>
      </c>
      <c r="C74">
        <v>8</v>
      </c>
      <c r="D74">
        <v>3832</v>
      </c>
      <c r="E74">
        <v>0.31236953000000001</v>
      </c>
      <c r="F74">
        <v>0.26900000000000002</v>
      </c>
      <c r="G74">
        <v>1917</v>
      </c>
      <c r="H74">
        <v>0.39853939999999999</v>
      </c>
      <c r="I74">
        <v>1915</v>
      </c>
      <c r="J74">
        <v>0.22610965</v>
      </c>
    </row>
    <row r="75" spans="2:10">
      <c r="B75">
        <v>20</v>
      </c>
      <c r="C75">
        <v>9</v>
      </c>
      <c r="D75">
        <v>3832</v>
      </c>
      <c r="E75">
        <v>0.25339250000000002</v>
      </c>
      <c r="F75">
        <v>0.31</v>
      </c>
      <c r="G75">
        <v>1925</v>
      </c>
      <c r="H75">
        <v>0.34077921999999999</v>
      </c>
      <c r="I75">
        <v>1907</v>
      </c>
      <c r="J75">
        <v>0.16518089999999999</v>
      </c>
    </row>
    <row r="76" spans="2:10">
      <c r="B76">
        <v>20</v>
      </c>
      <c r="C76">
        <v>10</v>
      </c>
      <c r="D76">
        <v>3832</v>
      </c>
      <c r="E76">
        <v>0.19937368999999999</v>
      </c>
      <c r="F76">
        <v>0.35499999999999998</v>
      </c>
      <c r="G76">
        <v>1926</v>
      </c>
      <c r="H76">
        <v>0.27985462999999999</v>
      </c>
      <c r="I76">
        <v>1906</v>
      </c>
      <c r="J76">
        <v>0.118048266</v>
      </c>
    </row>
    <row r="77" spans="2:10">
      <c r="B77">
        <v>20</v>
      </c>
      <c r="C77">
        <v>11</v>
      </c>
      <c r="D77">
        <v>3832</v>
      </c>
      <c r="E77">
        <v>0.1565762</v>
      </c>
      <c r="F77">
        <v>0.39</v>
      </c>
      <c r="G77">
        <v>1919</v>
      </c>
      <c r="H77">
        <v>0.22876498000000001</v>
      </c>
      <c r="I77">
        <v>1913</v>
      </c>
      <c r="J77">
        <v>8.4161005999999997E-2</v>
      </c>
    </row>
    <row r="78" spans="2:10">
      <c r="B78">
        <v>20</v>
      </c>
      <c r="C78">
        <v>12</v>
      </c>
      <c r="D78">
        <v>3832</v>
      </c>
      <c r="E78">
        <v>0.12787055999999999</v>
      </c>
      <c r="F78">
        <v>0.41699999999999998</v>
      </c>
      <c r="G78">
        <v>1926</v>
      </c>
      <c r="H78">
        <v>0.18951193999999999</v>
      </c>
      <c r="I78">
        <v>1906</v>
      </c>
      <c r="J78">
        <v>6.5582370000000001E-2</v>
      </c>
    </row>
    <row r="79" spans="2:10">
      <c r="B79">
        <v>20</v>
      </c>
      <c r="C79">
        <v>15</v>
      </c>
      <c r="D79">
        <v>3832</v>
      </c>
      <c r="E79">
        <v>7.6983294999999993E-2</v>
      </c>
      <c r="F79">
        <v>0.48899999999999999</v>
      </c>
      <c r="G79">
        <v>1929</v>
      </c>
      <c r="H79">
        <v>0.11819596</v>
      </c>
      <c r="I79">
        <v>1903</v>
      </c>
      <c r="J79">
        <v>3.5207566000000003E-2</v>
      </c>
    </row>
    <row r="80" spans="2:10">
      <c r="B80">
        <v>20</v>
      </c>
      <c r="C80">
        <v>20</v>
      </c>
      <c r="D80">
        <v>3832</v>
      </c>
      <c r="E80">
        <v>4.5407098E-2</v>
      </c>
      <c r="F80">
        <v>0.58099999999999996</v>
      </c>
      <c r="G80">
        <v>1920</v>
      </c>
      <c r="H80">
        <v>7.8125E-2</v>
      </c>
      <c r="I80">
        <v>1912</v>
      </c>
      <c r="J80">
        <v>1.2552301E-2</v>
      </c>
    </row>
    <row r="81" spans="2:17">
      <c r="B81">
        <v>20</v>
      </c>
      <c r="C81">
        <v>25</v>
      </c>
      <c r="D81">
        <v>3832</v>
      </c>
      <c r="E81">
        <v>3.914405E-2</v>
      </c>
      <c r="F81">
        <v>0.65700000000000003</v>
      </c>
      <c r="G81">
        <v>1932</v>
      </c>
      <c r="H81">
        <v>6.9875779999999998E-2</v>
      </c>
      <c r="I81">
        <v>1900</v>
      </c>
      <c r="J81">
        <v>7.8947370000000006E-3</v>
      </c>
    </row>
    <row r="82" spans="2:17">
      <c r="B82">
        <v>20</v>
      </c>
      <c r="C82" t="s">
        <v>9</v>
      </c>
      <c r="D82">
        <v>3832</v>
      </c>
      <c r="E82">
        <v>3.914405E-2</v>
      </c>
      <c r="F82">
        <v>0.91500000000000004</v>
      </c>
      <c r="G82">
        <v>1867</v>
      </c>
      <c r="H82">
        <v>8.0342800000000006E-2</v>
      </c>
      <c r="I82">
        <v>1965</v>
      </c>
      <c r="J82">
        <v>0</v>
      </c>
    </row>
    <row r="83" spans="2:17" s="2" customFormat="1">
      <c r="B83" s="2">
        <v>40</v>
      </c>
      <c r="C83" s="2">
        <v>6</v>
      </c>
      <c r="D83" s="2">
        <v>3832</v>
      </c>
      <c r="E83" s="2">
        <v>0.59368472999999999</v>
      </c>
      <c r="F83" s="2">
        <v>0.20399999999999999</v>
      </c>
      <c r="G83" s="2">
        <v>1499</v>
      </c>
      <c r="H83" s="2">
        <v>0.61907939999999995</v>
      </c>
      <c r="I83" s="2">
        <v>2333</v>
      </c>
      <c r="J83" s="2">
        <v>0.5773682</v>
      </c>
    </row>
    <row r="84" spans="2:17" s="2" customFormat="1">
      <c r="B84" s="2">
        <v>40</v>
      </c>
      <c r="C84" s="2">
        <v>7</v>
      </c>
      <c r="D84" s="2">
        <v>3832</v>
      </c>
      <c r="E84" s="2">
        <v>0.44519832999999998</v>
      </c>
      <c r="F84" s="2">
        <v>0.23699999999999999</v>
      </c>
      <c r="G84" s="2">
        <v>1877</v>
      </c>
      <c r="H84" s="2">
        <v>0.52743739999999995</v>
      </c>
      <c r="I84" s="2">
        <v>1955</v>
      </c>
      <c r="J84" s="2">
        <v>0.36624040000000002</v>
      </c>
    </row>
    <row r="85" spans="2:17" s="2" customFormat="1">
      <c r="B85" s="2">
        <v>40</v>
      </c>
      <c r="C85" s="2">
        <v>8</v>
      </c>
      <c r="D85" s="2">
        <v>3832</v>
      </c>
      <c r="E85" s="2">
        <v>0.37212943999999998</v>
      </c>
      <c r="F85" s="2">
        <v>0.26900000000000002</v>
      </c>
      <c r="G85" s="2">
        <v>1917</v>
      </c>
      <c r="H85" s="2">
        <v>0.46948355000000003</v>
      </c>
      <c r="I85" s="2">
        <v>1915</v>
      </c>
      <c r="J85" s="2">
        <v>0.27467364</v>
      </c>
    </row>
    <row r="86" spans="2:17" s="2" customFormat="1">
      <c r="B86" s="2">
        <v>40</v>
      </c>
      <c r="C86" s="2">
        <v>9</v>
      </c>
      <c r="D86" s="2">
        <v>3832</v>
      </c>
      <c r="E86" s="2">
        <v>0.31132567</v>
      </c>
      <c r="F86" s="2">
        <v>0.31</v>
      </c>
      <c r="G86" s="2">
        <v>1925</v>
      </c>
      <c r="H86" s="2">
        <v>0.41402596000000003</v>
      </c>
      <c r="I86" s="2">
        <v>1907</v>
      </c>
      <c r="J86" s="2">
        <v>0.20765601</v>
      </c>
    </row>
    <row r="87" spans="2:17" s="2" customFormat="1">
      <c r="B87" s="2">
        <v>40</v>
      </c>
      <c r="C87" s="2">
        <v>10</v>
      </c>
      <c r="D87" s="2">
        <v>3832</v>
      </c>
      <c r="E87" s="2">
        <v>0.24895616000000001</v>
      </c>
      <c r="F87" s="2">
        <v>0.35499999999999998</v>
      </c>
      <c r="G87" s="2">
        <v>1926</v>
      </c>
      <c r="H87" s="2">
        <v>0.34735202999999998</v>
      </c>
      <c r="I87" s="2">
        <v>1906</v>
      </c>
      <c r="J87" s="2">
        <v>0.14952779999999999</v>
      </c>
    </row>
    <row r="88" spans="2:17" s="2" customFormat="1">
      <c r="B88" s="2">
        <v>40</v>
      </c>
      <c r="C88" s="2">
        <v>11</v>
      </c>
      <c r="D88" s="2">
        <v>3832</v>
      </c>
      <c r="E88" s="2">
        <v>0.20563674000000001</v>
      </c>
      <c r="F88" s="2">
        <v>0.39</v>
      </c>
      <c r="G88" s="2">
        <v>1919</v>
      </c>
      <c r="H88" s="2">
        <v>0.29807191999999999</v>
      </c>
      <c r="I88" s="2">
        <v>1913</v>
      </c>
      <c r="J88" s="2">
        <v>0.11291166</v>
      </c>
    </row>
    <row r="89" spans="2:17" s="2" customFormat="1">
      <c r="B89" s="2">
        <v>40</v>
      </c>
      <c r="C89" s="2">
        <v>12</v>
      </c>
      <c r="D89" s="2">
        <v>3832</v>
      </c>
      <c r="E89" s="2">
        <v>0.17327766</v>
      </c>
      <c r="F89" s="2">
        <v>0.41699999999999998</v>
      </c>
      <c r="G89" s="2">
        <v>1926</v>
      </c>
      <c r="H89" s="2">
        <v>0.2554517</v>
      </c>
      <c r="I89" s="2">
        <v>1906</v>
      </c>
      <c r="J89" s="2">
        <v>9.0241340000000003E-2</v>
      </c>
    </row>
    <row r="90" spans="2:17" s="2" customFormat="1">
      <c r="B90" s="2">
        <v>40</v>
      </c>
      <c r="C90" s="2">
        <v>15</v>
      </c>
      <c r="D90" s="2">
        <v>3832</v>
      </c>
      <c r="E90" s="2">
        <v>0.11116910000000001</v>
      </c>
      <c r="F90" s="2">
        <v>0.48899999999999999</v>
      </c>
      <c r="G90" s="2">
        <v>1929</v>
      </c>
      <c r="H90" s="2">
        <v>0.17159150000000001</v>
      </c>
      <c r="I90" s="2">
        <v>1903</v>
      </c>
      <c r="J90" s="2">
        <v>4.9921176999999997E-2</v>
      </c>
    </row>
    <row r="91" spans="2:17" s="2" customFormat="1">
      <c r="B91" s="2">
        <v>40</v>
      </c>
      <c r="C91" s="2">
        <v>20</v>
      </c>
      <c r="D91" s="2">
        <v>3832</v>
      </c>
      <c r="E91" s="2">
        <v>6.9154486000000001E-2</v>
      </c>
      <c r="F91" s="2">
        <v>0.58099999999999996</v>
      </c>
      <c r="G91" s="2">
        <v>1920</v>
      </c>
      <c r="H91" s="2">
        <v>0.12291667000000001</v>
      </c>
      <c r="I91" s="2">
        <v>1912</v>
      </c>
      <c r="J91" s="2">
        <v>1.5167363999999999E-2</v>
      </c>
    </row>
    <row r="92" spans="2:17" s="2" customFormat="1">
      <c r="B92" s="2">
        <v>40</v>
      </c>
      <c r="C92" s="2">
        <v>25</v>
      </c>
      <c r="D92" s="2">
        <v>3832</v>
      </c>
      <c r="E92" s="2">
        <v>5.8716074E-2</v>
      </c>
      <c r="F92" s="2">
        <v>0.65700000000000003</v>
      </c>
      <c r="G92" s="2">
        <v>1932</v>
      </c>
      <c r="H92" s="2">
        <v>0.10610766000000001</v>
      </c>
      <c r="I92" s="2">
        <v>1900</v>
      </c>
      <c r="J92" s="2">
        <v>1.0526316000000001E-2</v>
      </c>
    </row>
    <row r="93" spans="2:17" s="2" customFormat="1">
      <c r="B93" s="2">
        <v>40</v>
      </c>
      <c r="C93" t="s">
        <v>9</v>
      </c>
      <c r="D93" s="2">
        <v>3832</v>
      </c>
      <c r="E93" s="2">
        <v>6.5762005999999998E-2</v>
      </c>
      <c r="F93" s="2">
        <v>0.91500000000000004</v>
      </c>
      <c r="G93" s="2">
        <v>1867</v>
      </c>
      <c r="H93" s="2">
        <v>9.8018214000000006E-2</v>
      </c>
      <c r="I93" s="2">
        <v>1965</v>
      </c>
      <c r="J93" s="2">
        <v>3.5114503999999998E-2</v>
      </c>
    </row>
    <row r="95" spans="2:17">
      <c r="L95">
        <v>5</v>
      </c>
      <c r="M95">
        <v>6</v>
      </c>
      <c r="N95">
        <v>0.37760959999999999</v>
      </c>
      <c r="O95">
        <v>0.45052192000000002</v>
      </c>
      <c r="P95">
        <v>0.52520880000000003</v>
      </c>
      <c r="Q95">
        <v>0.60161792999999997</v>
      </c>
    </row>
    <row r="96" spans="2:17">
      <c r="L96">
        <v>5</v>
      </c>
      <c r="M96">
        <v>7</v>
      </c>
      <c r="N96">
        <v>0.23830898</v>
      </c>
      <c r="O96">
        <v>0.30365344999999999</v>
      </c>
      <c r="P96">
        <v>0.37807932</v>
      </c>
      <c r="Q96">
        <v>0.45203549999999998</v>
      </c>
    </row>
    <row r="97" spans="12:17">
      <c r="L97">
        <v>5</v>
      </c>
      <c r="M97">
        <v>8</v>
      </c>
      <c r="N97">
        <v>0.19091858</v>
      </c>
      <c r="O97">
        <v>0.25083506</v>
      </c>
      <c r="P97">
        <v>0.31873694000000002</v>
      </c>
      <c r="Q97">
        <v>0.38966595999999998</v>
      </c>
    </row>
    <row r="98" spans="12:17">
      <c r="L98">
        <v>5</v>
      </c>
      <c r="M98">
        <v>9</v>
      </c>
      <c r="N98">
        <v>0.14817327</v>
      </c>
      <c r="O98">
        <v>0.19926931000000001</v>
      </c>
      <c r="P98">
        <v>0.26080376</v>
      </c>
      <c r="Q98">
        <v>0.32604383999999997</v>
      </c>
    </row>
    <row r="99" spans="12:17">
      <c r="L99">
        <v>5</v>
      </c>
      <c r="M99">
        <v>10</v>
      </c>
      <c r="N99">
        <v>0.11988517999999999</v>
      </c>
      <c r="O99">
        <v>0.16106471</v>
      </c>
      <c r="P99">
        <v>0.20741127000000001</v>
      </c>
      <c r="Q99">
        <v>0.26289143999999998</v>
      </c>
    </row>
    <row r="100" spans="12:17">
      <c r="L100">
        <v>5</v>
      </c>
      <c r="M100">
        <v>11</v>
      </c>
      <c r="N100">
        <v>9.2066809999999999E-2</v>
      </c>
      <c r="O100">
        <v>0.12614822000000001</v>
      </c>
      <c r="P100">
        <v>0.16597076999999999</v>
      </c>
      <c r="Q100">
        <v>0.21748434</v>
      </c>
    </row>
    <row r="101" spans="12:17">
      <c r="L101">
        <v>5</v>
      </c>
      <c r="M101">
        <v>12</v>
      </c>
      <c r="N101">
        <v>7.3538623999999997E-2</v>
      </c>
      <c r="O101">
        <v>0.10193111000000001</v>
      </c>
      <c r="P101">
        <v>0.13820458999999999</v>
      </c>
      <c r="Q101">
        <v>0.18569937</v>
      </c>
    </row>
    <row r="102" spans="12:17">
      <c r="L102">
        <v>5</v>
      </c>
      <c r="M102">
        <v>15</v>
      </c>
      <c r="N102">
        <v>4.4258873999999997E-2</v>
      </c>
      <c r="O102">
        <v>6.2630480000000002E-2</v>
      </c>
      <c r="P102">
        <v>8.5229639999999995E-2</v>
      </c>
      <c r="Q102">
        <v>0.11696242499999999</v>
      </c>
    </row>
    <row r="103" spans="12:17">
      <c r="L103">
        <v>5</v>
      </c>
      <c r="M103">
        <v>20</v>
      </c>
      <c r="N103">
        <v>3.1680583999999998E-2</v>
      </c>
      <c r="O103">
        <v>4.2171189999999997E-2</v>
      </c>
      <c r="P103">
        <v>5.85595E-2</v>
      </c>
      <c r="Q103">
        <v>7.5574114999999997E-2</v>
      </c>
    </row>
    <row r="104" spans="12:17">
      <c r="L104">
        <v>5</v>
      </c>
      <c r="M104">
        <v>25</v>
      </c>
      <c r="N104">
        <v>3.1158663E-2</v>
      </c>
      <c r="O104">
        <v>3.8778707000000003E-2</v>
      </c>
      <c r="P104">
        <v>5.7620039999999997E-2</v>
      </c>
      <c r="Q104">
        <v>7.2338200000000005E-2</v>
      </c>
    </row>
    <row r="105" spans="12:17">
      <c r="L105">
        <v>5</v>
      </c>
      <c r="M105">
        <v>500</v>
      </c>
      <c r="N105">
        <v>0.10631524000000001</v>
      </c>
      <c r="O105">
        <v>0.11163882999999999</v>
      </c>
      <c r="P105">
        <v>0.14994779999999999</v>
      </c>
      <c r="Q105">
        <v>0.1552714</v>
      </c>
    </row>
    <row r="106" spans="12:17">
      <c r="L106">
        <v>10</v>
      </c>
      <c r="M106">
        <v>6</v>
      </c>
      <c r="N106">
        <v>0.45052192000000002</v>
      </c>
    </row>
    <row r="107" spans="12:17">
      <c r="L107">
        <v>10</v>
      </c>
      <c r="M107">
        <v>7</v>
      </c>
      <c r="N107">
        <v>0.30365344999999999</v>
      </c>
    </row>
    <row r="108" spans="12:17">
      <c r="L108">
        <v>10</v>
      </c>
      <c r="M108">
        <v>8</v>
      </c>
      <c r="N108">
        <v>0.25083506</v>
      </c>
    </row>
    <row r="109" spans="12:17">
      <c r="L109">
        <v>10</v>
      </c>
      <c r="M109">
        <v>9</v>
      </c>
      <c r="N109">
        <v>0.19926931000000001</v>
      </c>
    </row>
    <row r="110" spans="12:17">
      <c r="L110">
        <v>10</v>
      </c>
      <c r="M110">
        <v>10</v>
      </c>
      <c r="N110">
        <v>0.16106471</v>
      </c>
    </row>
    <row r="111" spans="12:17">
      <c r="L111">
        <v>10</v>
      </c>
      <c r="M111">
        <v>11</v>
      </c>
      <c r="N111">
        <v>0.12614822000000001</v>
      </c>
    </row>
    <row r="112" spans="12:17">
      <c r="L112">
        <v>10</v>
      </c>
      <c r="M112">
        <v>12</v>
      </c>
      <c r="N112">
        <v>0.10193111000000001</v>
      </c>
    </row>
    <row r="113" spans="12:14">
      <c r="L113">
        <v>10</v>
      </c>
      <c r="M113">
        <v>15</v>
      </c>
      <c r="N113">
        <v>6.2630480000000002E-2</v>
      </c>
    </row>
    <row r="114" spans="12:14">
      <c r="L114">
        <v>10</v>
      </c>
      <c r="M114">
        <v>20</v>
      </c>
      <c r="N114">
        <v>4.2171189999999997E-2</v>
      </c>
    </row>
    <row r="115" spans="12:14">
      <c r="L115">
        <v>10</v>
      </c>
      <c r="M115">
        <v>25</v>
      </c>
      <c r="N115">
        <v>3.8778707000000003E-2</v>
      </c>
    </row>
    <row r="116" spans="12:14">
      <c r="L116">
        <v>10</v>
      </c>
      <c r="M116">
        <v>500</v>
      </c>
      <c r="N116">
        <v>0.11163882999999999</v>
      </c>
    </row>
    <row r="117" spans="12:14">
      <c r="L117">
        <v>20</v>
      </c>
      <c r="M117">
        <v>6</v>
      </c>
      <c r="N117">
        <v>0.52520880000000003</v>
      </c>
    </row>
    <row r="118" spans="12:14">
      <c r="L118">
        <v>20</v>
      </c>
      <c r="M118">
        <v>7</v>
      </c>
      <c r="N118">
        <v>0.37807932</v>
      </c>
    </row>
    <row r="119" spans="12:14">
      <c r="L119">
        <v>20</v>
      </c>
      <c r="M119">
        <v>8</v>
      </c>
      <c r="N119">
        <v>0.31873694000000002</v>
      </c>
    </row>
    <row r="120" spans="12:14">
      <c r="L120">
        <v>20</v>
      </c>
      <c r="M120">
        <v>9</v>
      </c>
      <c r="N120">
        <v>0.26080376</v>
      </c>
    </row>
    <row r="121" spans="12:14">
      <c r="L121">
        <v>20</v>
      </c>
      <c r="M121">
        <v>10</v>
      </c>
      <c r="N121">
        <v>0.20741127000000001</v>
      </c>
    </row>
    <row r="122" spans="12:14">
      <c r="L122">
        <v>20</v>
      </c>
      <c r="M122">
        <v>11</v>
      </c>
      <c r="N122">
        <v>0.16597076999999999</v>
      </c>
    </row>
    <row r="123" spans="12:14">
      <c r="L123">
        <v>20</v>
      </c>
      <c r="M123">
        <v>12</v>
      </c>
      <c r="N123">
        <v>0.13820458999999999</v>
      </c>
    </row>
    <row r="124" spans="12:14">
      <c r="L124">
        <v>20</v>
      </c>
      <c r="M124">
        <v>15</v>
      </c>
      <c r="N124">
        <v>8.5229639999999995E-2</v>
      </c>
    </row>
    <row r="125" spans="12:14">
      <c r="L125">
        <v>20</v>
      </c>
      <c r="M125">
        <v>20</v>
      </c>
      <c r="N125">
        <v>5.85595E-2</v>
      </c>
    </row>
    <row r="126" spans="12:14">
      <c r="L126">
        <v>20</v>
      </c>
      <c r="M126">
        <v>25</v>
      </c>
      <c r="N126">
        <v>5.7620039999999997E-2</v>
      </c>
    </row>
    <row r="127" spans="12:14">
      <c r="L127">
        <v>20</v>
      </c>
      <c r="M127">
        <v>500</v>
      </c>
      <c r="N127">
        <v>0.14994779999999999</v>
      </c>
    </row>
    <row r="128" spans="12:14">
      <c r="L128">
        <v>40</v>
      </c>
      <c r="M128">
        <v>6</v>
      </c>
      <c r="N128">
        <v>0.60161792999999997</v>
      </c>
    </row>
    <row r="129" spans="12:14">
      <c r="L129">
        <v>40</v>
      </c>
      <c r="M129">
        <v>7</v>
      </c>
      <c r="N129">
        <v>0.45203549999999998</v>
      </c>
    </row>
    <row r="130" spans="12:14">
      <c r="L130">
        <v>40</v>
      </c>
      <c r="M130">
        <v>8</v>
      </c>
      <c r="N130">
        <v>0.38966595999999998</v>
      </c>
    </row>
    <row r="131" spans="12:14">
      <c r="L131">
        <v>40</v>
      </c>
      <c r="M131">
        <v>9</v>
      </c>
      <c r="N131">
        <v>0.32604383999999997</v>
      </c>
    </row>
    <row r="132" spans="12:14">
      <c r="L132">
        <v>40</v>
      </c>
      <c r="M132">
        <v>10</v>
      </c>
      <c r="N132">
        <v>0.26289143999999998</v>
      </c>
    </row>
    <row r="133" spans="12:14">
      <c r="L133">
        <v>40</v>
      </c>
      <c r="M133">
        <v>11</v>
      </c>
      <c r="N133">
        <v>0.21748434</v>
      </c>
    </row>
    <row r="134" spans="12:14">
      <c r="L134">
        <v>40</v>
      </c>
      <c r="M134">
        <v>12</v>
      </c>
      <c r="N134">
        <v>0.18569937</v>
      </c>
    </row>
    <row r="135" spans="12:14">
      <c r="L135">
        <v>40</v>
      </c>
      <c r="M135">
        <v>15</v>
      </c>
      <c r="N135">
        <v>0.11696242499999999</v>
      </c>
    </row>
    <row r="136" spans="12:14">
      <c r="L136">
        <v>40</v>
      </c>
      <c r="M136">
        <v>20</v>
      </c>
      <c r="N136">
        <v>7.5574114999999997E-2</v>
      </c>
    </row>
    <row r="137" spans="12:14">
      <c r="L137">
        <v>40</v>
      </c>
      <c r="M137">
        <v>25</v>
      </c>
      <c r="N137">
        <v>7.2338200000000005E-2</v>
      </c>
    </row>
    <row r="138" spans="12:14">
      <c r="L138">
        <v>40</v>
      </c>
      <c r="M138">
        <v>500</v>
      </c>
      <c r="N138">
        <v>0.1552714</v>
      </c>
    </row>
  </sheetData>
  <mergeCells count="1">
    <mergeCell ref="A1:D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45"/>
  <sheetViews>
    <sheetView topLeftCell="G1" workbookViewId="0">
      <selection activeCell="S12" sqref="S12"/>
    </sheetView>
  </sheetViews>
  <sheetFormatPr baseColWidth="10" defaultRowHeight="15" x14ac:dyDescent="0"/>
  <cols>
    <col min="4" max="4" width="10.83203125" customWidth="1"/>
    <col min="7" max="7" width="19.6640625" customWidth="1"/>
    <col min="8" max="8" width="13.1640625" customWidth="1"/>
    <col min="10" max="10" width="17.83203125" customWidth="1"/>
    <col min="11" max="11" width="13.5" customWidth="1"/>
    <col min="12" max="12" width="19" customWidth="1"/>
    <col min="14" max="17" width="19" customWidth="1"/>
    <col min="20" max="20" width="19" bestFit="1" customWidth="1"/>
  </cols>
  <sheetData>
    <row r="1" spans="3:20">
      <c r="C1" t="s">
        <v>0</v>
      </c>
      <c r="D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11</v>
      </c>
      <c r="N1" t="s">
        <v>16</v>
      </c>
      <c r="O1" t="s">
        <v>17</v>
      </c>
      <c r="P1" t="s">
        <v>19</v>
      </c>
      <c r="Q1" t="s">
        <v>18</v>
      </c>
      <c r="R1" t="s">
        <v>12</v>
      </c>
      <c r="S1" t="s">
        <v>13</v>
      </c>
    </row>
    <row r="2" spans="3:20">
      <c r="C2">
        <v>5</v>
      </c>
      <c r="D2">
        <v>6</v>
      </c>
      <c r="E2">
        <v>6</v>
      </c>
      <c r="F2">
        <v>3560</v>
      </c>
      <c r="G2" s="5">
        <v>0.34801135970000002</v>
      </c>
      <c r="H2">
        <v>0.158</v>
      </c>
      <c r="I2">
        <v>1774</v>
      </c>
      <c r="J2">
        <v>0.32018039999999998</v>
      </c>
      <c r="K2">
        <v>1786</v>
      </c>
      <c r="L2">
        <v>0.20156774999999999</v>
      </c>
      <c r="M2">
        <f>LOG(C2/5)/LOG(2)</f>
        <v>0</v>
      </c>
      <c r="N2">
        <f>(E2-$R$4)/$R$2 + (G2-$S$4)/$S$2</f>
        <v>0.85081398890016779</v>
      </c>
      <c r="O2">
        <f t="shared" ref="O2:O45" si="0">(M2-N2)^2</f>
        <v>0.72388444370821481</v>
      </c>
      <c r="P2">
        <f>$S$2*LOG(C2/5)/LOG(2) -$S$2*(E2-$R$4)/$R$2 + $S$4</f>
        <v>0.23567434555164279</v>
      </c>
      <c r="Q2" s="3">
        <f>SUM(O3:O6,O14:O17,O25:O28,O36:O39)</f>
        <v>2.1412217460007805</v>
      </c>
      <c r="R2" s="1">
        <v>6.633291162993487</v>
      </c>
      <c r="S2" s="1">
        <v>0.13203475214784996</v>
      </c>
    </row>
    <row r="3" spans="3:20">
      <c r="C3">
        <v>5</v>
      </c>
      <c r="D3">
        <v>7</v>
      </c>
      <c r="E3">
        <v>7</v>
      </c>
      <c r="F3">
        <v>4012</v>
      </c>
      <c r="G3" s="5">
        <v>0.27637903089999999</v>
      </c>
      <c r="H3">
        <v>0.182</v>
      </c>
      <c r="I3">
        <v>2222</v>
      </c>
      <c r="J3">
        <v>0.25157517000000001</v>
      </c>
      <c r="K3">
        <v>1790</v>
      </c>
      <c r="L3">
        <v>0.1452514</v>
      </c>
      <c r="M3">
        <f t="shared" ref="M3:M45" si="1">LOG(C3/5)/LOG(2)</f>
        <v>0</v>
      </c>
      <c r="N3">
        <f t="shared" ref="N3:N45" si="2">(E3-$R$4)/$R$2 + (G3-$S$4)/$S$2</f>
        <v>0.45904239156009741</v>
      </c>
      <c r="O3">
        <f t="shared" si="0"/>
        <v>0.2107199172492138</v>
      </c>
      <c r="P3">
        <f t="shared" ref="P3:P45" si="3">$S$2*LOG(C3/5)/LOG(2) -$S$2*(E3-$R$4)/$R$2 + $S$4</f>
        <v>0.21576948250500624</v>
      </c>
      <c r="R3" t="s">
        <v>14</v>
      </c>
      <c r="S3" t="s">
        <v>15</v>
      </c>
    </row>
    <row r="4" spans="3:20">
      <c r="C4">
        <v>5</v>
      </c>
      <c r="D4">
        <v>8</v>
      </c>
      <c r="E4">
        <v>8</v>
      </c>
      <c r="F4">
        <v>4003</v>
      </c>
      <c r="G4" s="5">
        <v>0.24285338229999995</v>
      </c>
      <c r="H4">
        <v>0.21</v>
      </c>
      <c r="I4">
        <v>2229</v>
      </c>
      <c r="J4">
        <v>0.21713772000000001</v>
      </c>
      <c r="K4">
        <v>1774</v>
      </c>
      <c r="L4">
        <v>0.10766629</v>
      </c>
      <c r="M4">
        <f t="shared" si="1"/>
        <v>0</v>
      </c>
      <c r="N4">
        <f t="shared" si="2"/>
        <v>0.35588178170708551</v>
      </c>
      <c r="O4">
        <f t="shared" si="0"/>
        <v>0.12665184255100967</v>
      </c>
      <c r="P4">
        <f t="shared" si="3"/>
        <v>0.19586461945836967</v>
      </c>
      <c r="R4" s="2">
        <v>0</v>
      </c>
      <c r="S4" s="2">
        <v>0.35510352383146221</v>
      </c>
    </row>
    <row r="5" spans="3:20">
      <c r="C5">
        <v>5</v>
      </c>
      <c r="D5">
        <v>9</v>
      </c>
      <c r="E5">
        <v>9</v>
      </c>
      <c r="F5">
        <v>4009</v>
      </c>
      <c r="G5" s="5">
        <v>0.20331091429999998</v>
      </c>
      <c r="H5">
        <v>0.24099999999999999</v>
      </c>
      <c r="I5">
        <v>2224</v>
      </c>
      <c r="J5">
        <v>0.19019784000000001</v>
      </c>
      <c r="K5">
        <v>1785</v>
      </c>
      <c r="L5">
        <v>6.6106445999999999E-2</v>
      </c>
      <c r="M5">
        <f t="shared" si="1"/>
        <v>0</v>
      </c>
      <c r="N5">
        <f t="shared" si="2"/>
        <v>0.20715120408329746</v>
      </c>
      <c r="O5">
        <f t="shared" si="0"/>
        <v>4.2911621353159957E-2</v>
      </c>
      <c r="P5">
        <f t="shared" si="3"/>
        <v>0.17595975641173309</v>
      </c>
    </row>
    <row r="6" spans="3:20">
      <c r="C6">
        <v>5</v>
      </c>
      <c r="D6">
        <v>10</v>
      </c>
      <c r="E6">
        <v>10</v>
      </c>
      <c r="F6">
        <v>4011</v>
      </c>
      <c r="G6" s="5">
        <v>0.16633970290000002</v>
      </c>
      <c r="H6">
        <v>0.27400000000000002</v>
      </c>
      <c r="I6">
        <v>2225</v>
      </c>
      <c r="J6">
        <v>0.16134830999999999</v>
      </c>
      <c r="K6">
        <v>1786</v>
      </c>
      <c r="L6">
        <v>4.0313549999999997E-2</v>
      </c>
      <c r="M6">
        <f t="shared" si="1"/>
        <v>0</v>
      </c>
      <c r="N6">
        <f t="shared" si="2"/>
        <v>7.7894716107671069E-2</v>
      </c>
      <c r="O6">
        <f t="shared" si="0"/>
        <v>6.0675867974946708E-3</v>
      </c>
      <c r="P6">
        <f t="shared" si="3"/>
        <v>0.15605489336509654</v>
      </c>
    </row>
    <row r="7" spans="3:20">
      <c r="C7">
        <v>5</v>
      </c>
      <c r="D7">
        <v>11</v>
      </c>
      <c r="E7">
        <v>11</v>
      </c>
      <c r="F7">
        <v>4012</v>
      </c>
      <c r="G7" s="5">
        <v>0.13476129009999999</v>
      </c>
      <c r="H7">
        <v>0.3</v>
      </c>
      <c r="I7">
        <v>2234</v>
      </c>
      <c r="J7">
        <v>0.13563116</v>
      </c>
      <c r="K7">
        <v>1778</v>
      </c>
      <c r="L7">
        <v>2.2497188000000001E-2</v>
      </c>
      <c r="M7">
        <f t="shared" si="1"/>
        <v>0</v>
      </c>
      <c r="N7">
        <f t="shared" si="2"/>
        <v>-1.0517990119032428E-2</v>
      </c>
      <c r="O7">
        <f t="shared" si="0"/>
        <v>1.1062811614406378E-4</v>
      </c>
      <c r="P7">
        <f t="shared" si="3"/>
        <v>0.13615003031845996</v>
      </c>
      <c r="R7">
        <f>LN(2)*1/R2</f>
        <v>0.1044952141445183</v>
      </c>
    </row>
    <row r="8" spans="3:20">
      <c r="C8">
        <v>5</v>
      </c>
      <c r="D8">
        <v>12</v>
      </c>
      <c r="E8">
        <v>12</v>
      </c>
      <c r="F8">
        <v>4012</v>
      </c>
      <c r="G8" s="5">
        <v>0.11958709638000001</v>
      </c>
      <c r="H8">
        <v>0.32</v>
      </c>
      <c r="I8">
        <v>2229</v>
      </c>
      <c r="J8">
        <v>0.10991476</v>
      </c>
      <c r="K8">
        <v>1783</v>
      </c>
      <c r="L8">
        <v>1.9629838E-2</v>
      </c>
      <c r="M8">
        <f t="shared" si="1"/>
        <v>0</v>
      </c>
      <c r="N8">
        <f t="shared" si="2"/>
        <v>2.5310981039555314E-2</v>
      </c>
      <c r="O8">
        <f t="shared" si="0"/>
        <v>6.4064576118472855E-4</v>
      </c>
      <c r="P8">
        <f t="shared" si="3"/>
        <v>0.11624516727182341</v>
      </c>
      <c r="R8">
        <f>LN(2)*1/S2</f>
        <v>5.2497328868673341</v>
      </c>
    </row>
    <row r="9" spans="3:20">
      <c r="C9">
        <v>5</v>
      </c>
      <c r="D9">
        <v>15</v>
      </c>
      <c r="E9">
        <v>15</v>
      </c>
      <c r="F9">
        <v>4012</v>
      </c>
      <c r="G9" s="5">
        <v>8.6713105430000006E-2</v>
      </c>
      <c r="H9">
        <v>0.374</v>
      </c>
      <c r="I9">
        <v>2230</v>
      </c>
      <c r="J9">
        <v>8.4753363999999998E-2</v>
      </c>
      <c r="K9">
        <v>1782</v>
      </c>
      <c r="L9">
        <v>1.0662178E-2</v>
      </c>
      <c r="M9">
        <f t="shared" si="1"/>
        <v>0</v>
      </c>
      <c r="N9">
        <f t="shared" si="2"/>
        <v>0.22859532666285087</v>
      </c>
      <c r="O9">
        <f t="shared" si="0"/>
        <v>5.22558233720955E-2</v>
      </c>
      <c r="P9">
        <f t="shared" si="3"/>
        <v>5.65305781319137E-2</v>
      </c>
      <c r="R9">
        <f>LN(2)*S4/S2</f>
        <v>1.8641986473005052</v>
      </c>
    </row>
    <row r="10" spans="3:20">
      <c r="C10">
        <v>5</v>
      </c>
      <c r="D10">
        <v>20</v>
      </c>
      <c r="E10">
        <v>20</v>
      </c>
      <c r="F10">
        <v>4012</v>
      </c>
      <c r="G10" s="5">
        <v>6.8808049300000007E-2</v>
      </c>
      <c r="H10">
        <v>0.44500000000000001</v>
      </c>
      <c r="I10">
        <v>2236</v>
      </c>
      <c r="J10">
        <v>6.0822897000000001E-2</v>
      </c>
      <c r="K10">
        <v>1776</v>
      </c>
      <c r="L10">
        <v>6.7567570000000004E-3</v>
      </c>
      <c r="M10">
        <f t="shared" si="1"/>
        <v>0</v>
      </c>
      <c r="N10">
        <f t="shared" si="2"/>
        <v>0.84676030047055839</v>
      </c>
      <c r="O10">
        <f t="shared" si="0"/>
        <v>0.71700300645299031</v>
      </c>
      <c r="P10">
        <f t="shared" si="3"/>
        <v>-4.2993737101269136E-2</v>
      </c>
      <c r="R10" t="s">
        <v>20</v>
      </c>
      <c r="S10" t="s">
        <v>21</v>
      </c>
      <c r="T10" t="s">
        <v>2</v>
      </c>
    </row>
    <row r="11" spans="3:20">
      <c r="C11">
        <v>5</v>
      </c>
      <c r="D11">
        <v>25</v>
      </c>
      <c r="E11">
        <v>25</v>
      </c>
      <c r="F11">
        <v>4012</v>
      </c>
      <c r="G11" s="5">
        <v>6.1480908089999994E-2</v>
      </c>
      <c r="H11">
        <v>0.505</v>
      </c>
      <c r="I11">
        <v>2236</v>
      </c>
      <c r="J11">
        <v>4.0250447000000002E-2</v>
      </c>
      <c r="K11">
        <v>1776</v>
      </c>
      <c r="L11">
        <v>5.6306304999999999E-3</v>
      </c>
      <c r="M11">
        <f t="shared" si="1"/>
        <v>0</v>
      </c>
      <c r="N11">
        <f t="shared" si="2"/>
        <v>1.5450399012830949</v>
      </c>
      <c r="O11">
        <f t="shared" si="0"/>
        <v>2.3871482965568758</v>
      </c>
      <c r="P11">
        <f t="shared" si="3"/>
        <v>-0.14251805233445197</v>
      </c>
      <c r="R11">
        <v>7</v>
      </c>
      <c r="S11">
        <v>0.8</v>
      </c>
      <c r="T11" s="4">
        <f>5*EXP($R$7*R11+$R$8*S11-$R$9)</f>
        <v>107.39268540310432</v>
      </c>
    </row>
    <row r="12" spans="3:20">
      <c r="C12">
        <v>5</v>
      </c>
      <c r="D12">
        <v>500</v>
      </c>
      <c r="E12">
        <v>500</v>
      </c>
      <c r="F12">
        <v>4012</v>
      </c>
      <c r="G12" s="5">
        <v>9.2724460489999994E-2</v>
      </c>
      <c r="H12">
        <v>0.64300000000000002</v>
      </c>
      <c r="I12">
        <v>2064</v>
      </c>
      <c r="J12">
        <v>1.6957364999999999E-2</v>
      </c>
      <c r="K12">
        <v>1948</v>
      </c>
      <c r="L12">
        <v>0</v>
      </c>
      <c r="M12">
        <f t="shared" si="1"/>
        <v>0</v>
      </c>
      <c r="N12">
        <f t="shared" si="2"/>
        <v>73.390166621633739</v>
      </c>
      <c r="O12">
        <f t="shared" si="0"/>
        <v>5386.1165567511625</v>
      </c>
      <c r="P12">
        <f t="shared" si="3"/>
        <v>-9.5973279994868221</v>
      </c>
      <c r="R12">
        <v>8</v>
      </c>
      <c r="S12">
        <v>0.5</v>
      </c>
      <c r="T12" s="4">
        <f t="shared" ref="T12:T20" si="4">5*EXP($R$7*R12+$R$8*S12-$R$9)</f>
        <v>24.681831883878775</v>
      </c>
    </row>
    <row r="13" spans="3:20">
      <c r="C13">
        <v>10</v>
      </c>
      <c r="D13">
        <v>6</v>
      </c>
      <c r="E13">
        <v>6</v>
      </c>
      <c r="F13">
        <v>3560</v>
      </c>
      <c r="G13">
        <v>0.47262073769999996</v>
      </c>
      <c r="H13">
        <v>0.158</v>
      </c>
      <c r="I13">
        <v>1774</v>
      </c>
      <c r="J13">
        <v>0.38275083999999998</v>
      </c>
      <c r="K13">
        <v>1786</v>
      </c>
      <c r="L13">
        <v>0.24188129999999999</v>
      </c>
      <c r="M13">
        <f t="shared" si="1"/>
        <v>1</v>
      </c>
      <c r="N13">
        <f t="shared" si="2"/>
        <v>1.794575960448876</v>
      </c>
      <c r="O13">
        <f t="shared" si="0"/>
        <v>0.63135095692325383</v>
      </c>
      <c r="P13">
        <f t="shared" si="3"/>
        <v>0.36770909769949278</v>
      </c>
      <c r="R13">
        <v>9</v>
      </c>
      <c r="S13">
        <v>0.3</v>
      </c>
      <c r="T13" s="4">
        <f t="shared" si="4"/>
        <v>9.5889947291478883</v>
      </c>
    </row>
    <row r="14" spans="3:20">
      <c r="C14">
        <v>10</v>
      </c>
      <c r="D14">
        <v>7</v>
      </c>
      <c r="E14">
        <v>7</v>
      </c>
      <c r="F14">
        <v>4012</v>
      </c>
      <c r="G14">
        <v>0.39077006889999999</v>
      </c>
      <c r="H14">
        <v>0.182</v>
      </c>
      <c r="I14">
        <v>2222</v>
      </c>
      <c r="J14">
        <v>0.30738073999999999</v>
      </c>
      <c r="K14">
        <v>1790</v>
      </c>
      <c r="L14">
        <v>0.17988825999999999</v>
      </c>
      <c r="M14">
        <f t="shared" si="1"/>
        <v>1</v>
      </c>
      <c r="N14">
        <f t="shared" si="2"/>
        <v>1.3254130715452208</v>
      </c>
      <c r="O14">
        <f t="shared" si="0"/>
        <v>0.105893667132495</v>
      </c>
      <c r="P14">
        <f t="shared" si="3"/>
        <v>0.3478042346528562</v>
      </c>
      <c r="R14">
        <v>10</v>
      </c>
      <c r="S14">
        <v>0.3</v>
      </c>
      <c r="T14" s="4">
        <f t="shared" si="4"/>
        <v>10.645223273696178</v>
      </c>
    </row>
    <row r="15" spans="3:20">
      <c r="C15">
        <v>10</v>
      </c>
      <c r="D15">
        <v>8</v>
      </c>
      <c r="E15">
        <v>8</v>
      </c>
      <c r="F15">
        <v>4003</v>
      </c>
      <c r="G15">
        <v>0.34935509549999999</v>
      </c>
      <c r="H15">
        <v>0.21</v>
      </c>
      <c r="I15">
        <v>2229</v>
      </c>
      <c r="J15">
        <v>0.27187080000000002</v>
      </c>
      <c r="K15">
        <v>1774</v>
      </c>
      <c r="L15">
        <v>0.132469</v>
      </c>
      <c r="M15">
        <f t="shared" si="1"/>
        <v>1</v>
      </c>
      <c r="N15">
        <f t="shared" si="2"/>
        <v>1.1625005806785977</v>
      </c>
      <c r="O15">
        <f t="shared" si="0"/>
        <v>2.6406438720881453E-2</v>
      </c>
      <c r="P15">
        <f t="shared" si="3"/>
        <v>0.32789937160621963</v>
      </c>
      <c r="R15">
        <v>11</v>
      </c>
      <c r="S15">
        <v>0.3</v>
      </c>
      <c r="T15" s="4">
        <f t="shared" si="4"/>
        <v>11.817795477807394</v>
      </c>
    </row>
    <row r="16" spans="3:20">
      <c r="C16">
        <v>10</v>
      </c>
      <c r="D16">
        <v>9</v>
      </c>
      <c r="E16">
        <v>9</v>
      </c>
      <c r="F16">
        <v>4009</v>
      </c>
      <c r="G16">
        <v>0.29086911970000001</v>
      </c>
      <c r="H16">
        <v>0.24099999999999999</v>
      </c>
      <c r="I16">
        <v>2224</v>
      </c>
      <c r="J16">
        <v>0.25134889999999999</v>
      </c>
      <c r="K16">
        <v>1785</v>
      </c>
      <c r="L16">
        <v>8.0672270000000004E-2</v>
      </c>
      <c r="M16">
        <f t="shared" si="1"/>
        <v>1</v>
      </c>
      <c r="N16">
        <f t="shared" si="2"/>
        <v>0.87029635318733078</v>
      </c>
      <c r="O16">
        <f t="shared" si="0"/>
        <v>1.6823035996505638E-2</v>
      </c>
      <c r="P16">
        <f t="shared" si="3"/>
        <v>0.30799450855958305</v>
      </c>
      <c r="R16">
        <v>7</v>
      </c>
      <c r="S16">
        <v>0.8</v>
      </c>
      <c r="T16" s="4">
        <f t="shared" si="4"/>
        <v>107.39268540310432</v>
      </c>
    </row>
    <row r="17" spans="3:20">
      <c r="C17">
        <v>10</v>
      </c>
      <c r="D17">
        <v>10</v>
      </c>
      <c r="E17">
        <v>10</v>
      </c>
      <c r="F17">
        <v>4011</v>
      </c>
      <c r="G17">
        <v>0.23717088119999996</v>
      </c>
      <c r="H17">
        <v>0.27400000000000002</v>
      </c>
      <c r="I17">
        <v>2225</v>
      </c>
      <c r="J17">
        <v>0.20898876999999999</v>
      </c>
      <c r="K17">
        <v>1786</v>
      </c>
      <c r="L17">
        <v>4.9832027000000001E-2</v>
      </c>
      <c r="M17">
        <f t="shared" si="1"/>
        <v>1</v>
      </c>
      <c r="N17">
        <f t="shared" si="2"/>
        <v>0.61435331619414346</v>
      </c>
      <c r="O17">
        <f t="shared" si="0"/>
        <v>0.1487233647304543</v>
      </c>
      <c r="P17">
        <f t="shared" si="3"/>
        <v>0.28808964551294647</v>
      </c>
      <c r="R17">
        <v>8</v>
      </c>
      <c r="S17">
        <v>0.8</v>
      </c>
      <c r="T17" s="4">
        <f t="shared" si="4"/>
        <v>119.22199838141422</v>
      </c>
    </row>
    <row r="18" spans="3:20">
      <c r="C18">
        <v>10</v>
      </c>
      <c r="D18">
        <v>11</v>
      </c>
      <c r="E18">
        <v>11</v>
      </c>
      <c r="F18">
        <v>4012</v>
      </c>
      <c r="G18">
        <v>0.19501935389999997</v>
      </c>
      <c r="H18">
        <v>0.3</v>
      </c>
      <c r="I18">
        <v>2234</v>
      </c>
      <c r="J18">
        <v>0.17994629000000001</v>
      </c>
      <c r="K18">
        <v>1778</v>
      </c>
      <c r="L18">
        <v>2.9808774999999999E-2</v>
      </c>
      <c r="M18">
        <f t="shared" si="1"/>
        <v>1</v>
      </c>
      <c r="N18">
        <f t="shared" si="2"/>
        <v>0.44586234020888127</v>
      </c>
      <c r="O18">
        <f t="shared" si="0"/>
        <v>0.30706854599877764</v>
      </c>
      <c r="P18">
        <f t="shared" si="3"/>
        <v>0.26818478246630995</v>
      </c>
      <c r="R18">
        <v>9</v>
      </c>
      <c r="S18">
        <v>0.8</v>
      </c>
      <c r="T18" s="4">
        <f t="shared" si="4"/>
        <v>132.35431114051508</v>
      </c>
    </row>
    <row r="19" spans="3:20">
      <c r="C19">
        <v>10</v>
      </c>
      <c r="D19">
        <v>12</v>
      </c>
      <c r="E19">
        <v>12</v>
      </c>
      <c r="F19">
        <v>4012</v>
      </c>
      <c r="G19">
        <v>0.17439999879999998</v>
      </c>
      <c r="H19">
        <v>0.32</v>
      </c>
      <c r="I19">
        <v>2229</v>
      </c>
      <c r="J19">
        <v>0.15657246</v>
      </c>
      <c r="K19">
        <v>1783</v>
      </c>
      <c r="L19">
        <v>2.467751E-2</v>
      </c>
      <c r="M19">
        <f t="shared" si="1"/>
        <v>1</v>
      </c>
      <c r="N19">
        <f t="shared" si="2"/>
        <v>0.44045094630128845</v>
      </c>
      <c r="O19">
        <f t="shared" si="0"/>
        <v>0.31309514349512357</v>
      </c>
      <c r="P19">
        <f t="shared" si="3"/>
        <v>0.24827991941967337</v>
      </c>
      <c r="R19">
        <v>10</v>
      </c>
      <c r="S19">
        <v>0.8</v>
      </c>
      <c r="T19" s="4">
        <f t="shared" si="4"/>
        <v>146.93314921158998</v>
      </c>
    </row>
    <row r="20" spans="3:20">
      <c r="C20">
        <v>10</v>
      </c>
      <c r="D20">
        <v>15</v>
      </c>
      <c r="E20">
        <v>15</v>
      </c>
      <c r="F20">
        <v>4012</v>
      </c>
      <c r="G20">
        <v>0.13062435469999997</v>
      </c>
      <c r="H20">
        <v>0.374</v>
      </c>
      <c r="I20">
        <v>2230</v>
      </c>
      <c r="J20">
        <v>0.10538117</v>
      </c>
      <c r="K20">
        <v>1782</v>
      </c>
      <c r="L20">
        <v>1.4590348E-2</v>
      </c>
      <c r="M20">
        <f t="shared" si="1"/>
        <v>1</v>
      </c>
      <c r="N20">
        <f t="shared" si="2"/>
        <v>0.56116874809684569</v>
      </c>
      <c r="O20">
        <f t="shared" si="0"/>
        <v>0.19257286764688966</v>
      </c>
      <c r="P20">
        <f t="shared" si="3"/>
        <v>0.18856533027976366</v>
      </c>
      <c r="R20">
        <v>11</v>
      </c>
      <c r="S20">
        <v>0.8</v>
      </c>
      <c r="T20" s="4">
        <f t="shared" si="4"/>
        <v>163.11784747468369</v>
      </c>
    </row>
    <row r="21" spans="3:20">
      <c r="C21">
        <v>10</v>
      </c>
      <c r="D21">
        <v>20</v>
      </c>
      <c r="E21">
        <v>20</v>
      </c>
      <c r="F21">
        <v>4012</v>
      </c>
      <c r="G21">
        <v>9.9071206190000011E-2</v>
      </c>
      <c r="H21">
        <v>0.44500000000000001</v>
      </c>
      <c r="I21">
        <v>2236</v>
      </c>
      <c r="J21">
        <v>6.6189624000000002E-2</v>
      </c>
      <c r="K21">
        <v>1776</v>
      </c>
      <c r="L21">
        <v>8.4459459999999993E-3</v>
      </c>
      <c r="M21">
        <f t="shared" si="1"/>
        <v>1</v>
      </c>
      <c r="N21">
        <f t="shared" si="2"/>
        <v>1.0759662966018795</v>
      </c>
      <c r="O21">
        <f t="shared" si="0"/>
        <v>5.7708782194047254E-3</v>
      </c>
      <c r="P21">
        <f t="shared" si="3"/>
        <v>8.9041015046580851E-2</v>
      </c>
    </row>
    <row r="22" spans="3:20">
      <c r="C22">
        <v>10</v>
      </c>
      <c r="D22">
        <v>25</v>
      </c>
      <c r="E22">
        <v>25</v>
      </c>
      <c r="F22">
        <v>4012</v>
      </c>
      <c r="G22">
        <v>8.8751290809999994E-2</v>
      </c>
      <c r="H22">
        <v>0.505</v>
      </c>
      <c r="I22">
        <v>2236</v>
      </c>
      <c r="J22">
        <v>4.2933810000000003E-2</v>
      </c>
      <c r="K22">
        <v>1776</v>
      </c>
      <c r="L22">
        <v>5.6306304999999999E-3</v>
      </c>
      <c r="M22">
        <f t="shared" si="1"/>
        <v>1</v>
      </c>
      <c r="N22">
        <f t="shared" si="2"/>
        <v>1.7515793333370371</v>
      </c>
      <c r="O22">
        <f t="shared" si="0"/>
        <v>0.56487149429934513</v>
      </c>
      <c r="P22">
        <f t="shared" si="3"/>
        <v>-1.0483300186601985E-2</v>
      </c>
    </row>
    <row r="23" spans="3:20">
      <c r="C23">
        <v>10</v>
      </c>
      <c r="D23">
        <v>500</v>
      </c>
      <c r="E23">
        <v>500</v>
      </c>
      <c r="F23">
        <v>4012</v>
      </c>
      <c r="G23">
        <v>0.11426728908999999</v>
      </c>
      <c r="H23">
        <v>0.64300000000000002</v>
      </c>
      <c r="I23">
        <v>2064</v>
      </c>
      <c r="J23">
        <v>1.6957364999999999E-2</v>
      </c>
      <c r="K23">
        <v>1948</v>
      </c>
      <c r="L23">
        <v>0</v>
      </c>
      <c r="M23">
        <f t="shared" si="1"/>
        <v>1</v>
      </c>
      <c r="N23">
        <f t="shared" si="2"/>
        <v>73.553326912765854</v>
      </c>
      <c r="O23">
        <f t="shared" si="0"/>
        <v>5263.9852461106739</v>
      </c>
      <c r="P23">
        <f t="shared" si="3"/>
        <v>-9.4652932473389715</v>
      </c>
    </row>
    <row r="24" spans="3:20">
      <c r="C24">
        <v>20</v>
      </c>
      <c r="D24">
        <v>6</v>
      </c>
      <c r="E24">
        <v>6</v>
      </c>
      <c r="F24">
        <v>3560</v>
      </c>
      <c r="G24">
        <v>0.61530539390000005</v>
      </c>
      <c r="H24">
        <v>0.158</v>
      </c>
      <c r="I24">
        <v>1774</v>
      </c>
      <c r="J24">
        <v>0.43968433000000001</v>
      </c>
      <c r="K24">
        <v>1786</v>
      </c>
      <c r="L24">
        <v>0.27659573999999998</v>
      </c>
      <c r="M24">
        <f t="shared" si="1"/>
        <v>2</v>
      </c>
      <c r="N24">
        <f t="shared" si="2"/>
        <v>2.875235816122514</v>
      </c>
      <c r="O24">
        <f t="shared" si="0"/>
        <v>0.76603773382364315</v>
      </c>
      <c r="P24">
        <f t="shared" si="3"/>
        <v>0.49974384984734271</v>
      </c>
    </row>
    <row r="25" spans="3:20">
      <c r="C25">
        <v>20</v>
      </c>
      <c r="D25">
        <v>7</v>
      </c>
      <c r="E25">
        <v>7</v>
      </c>
      <c r="F25">
        <v>4012</v>
      </c>
      <c r="G25">
        <v>0.52864555729999996</v>
      </c>
      <c r="H25">
        <v>0.182</v>
      </c>
      <c r="I25">
        <v>2222</v>
      </c>
      <c r="J25">
        <v>0.35688569999999997</v>
      </c>
      <c r="K25">
        <v>1790</v>
      </c>
      <c r="L25">
        <v>0.21117319000000001</v>
      </c>
      <c r="M25">
        <f t="shared" si="1"/>
        <v>2</v>
      </c>
      <c r="N25">
        <f t="shared" si="2"/>
        <v>2.3696494271799073</v>
      </c>
      <c r="O25">
        <f t="shared" si="0"/>
        <v>0.13664069901443363</v>
      </c>
      <c r="P25">
        <f t="shared" si="3"/>
        <v>0.47983898680070614</v>
      </c>
    </row>
    <row r="26" spans="3:20">
      <c r="C26">
        <v>20</v>
      </c>
      <c r="D26">
        <v>8</v>
      </c>
      <c r="E26">
        <v>8</v>
      </c>
      <c r="F26">
        <v>4003</v>
      </c>
      <c r="G26">
        <v>0.48207422799999999</v>
      </c>
      <c r="H26">
        <v>0.21</v>
      </c>
      <c r="I26">
        <v>2229</v>
      </c>
      <c r="J26">
        <v>0.32166892000000002</v>
      </c>
      <c r="K26">
        <v>1774</v>
      </c>
      <c r="L26">
        <v>0.15952649999999999</v>
      </c>
      <c r="M26">
        <f t="shared" si="1"/>
        <v>2</v>
      </c>
      <c r="N26">
        <f t="shared" si="2"/>
        <v>2.1676839156795502</v>
      </c>
      <c r="O26">
        <f t="shared" si="0"/>
        <v>2.8117895577626506E-2</v>
      </c>
      <c r="P26">
        <f t="shared" si="3"/>
        <v>0.45993412375406961</v>
      </c>
    </row>
    <row r="27" spans="3:20">
      <c r="C27">
        <v>20</v>
      </c>
      <c r="D27">
        <v>9</v>
      </c>
      <c r="E27">
        <v>9</v>
      </c>
      <c r="F27">
        <v>4009</v>
      </c>
      <c r="G27">
        <v>0.41151060770000003</v>
      </c>
      <c r="H27">
        <v>0.24099999999999999</v>
      </c>
      <c r="I27">
        <v>2224</v>
      </c>
      <c r="J27">
        <v>0.30530574999999999</v>
      </c>
      <c r="K27">
        <v>1785</v>
      </c>
      <c r="L27">
        <v>0.10140056</v>
      </c>
      <c r="M27">
        <f t="shared" si="1"/>
        <v>2</v>
      </c>
      <c r="N27">
        <f t="shared" si="2"/>
        <v>1.784006463877795</v>
      </c>
      <c r="O27">
        <f t="shared" si="0"/>
        <v>4.6653207646574255E-2</v>
      </c>
      <c r="P27">
        <f t="shared" si="3"/>
        <v>0.44002926070743298</v>
      </c>
    </row>
    <row r="28" spans="3:20">
      <c r="C28">
        <v>20</v>
      </c>
      <c r="D28">
        <v>10</v>
      </c>
      <c r="E28">
        <v>10</v>
      </c>
      <c r="F28">
        <v>4011</v>
      </c>
      <c r="G28">
        <v>0.33941662020000002</v>
      </c>
      <c r="H28">
        <v>0.27400000000000002</v>
      </c>
      <c r="I28">
        <v>2225</v>
      </c>
      <c r="J28">
        <v>0.26337078000000003</v>
      </c>
      <c r="K28">
        <v>1786</v>
      </c>
      <c r="L28">
        <v>6.3829789999999997E-2</v>
      </c>
      <c r="M28">
        <f t="shared" si="1"/>
        <v>2</v>
      </c>
      <c r="N28">
        <f t="shared" si="2"/>
        <v>1.388738372679176</v>
      </c>
      <c r="O28">
        <f t="shared" si="0"/>
        <v>0.37364077703490195</v>
      </c>
      <c r="P28">
        <f t="shared" si="3"/>
        <v>0.42012439766079646</v>
      </c>
    </row>
    <row r="29" spans="3:20">
      <c r="C29">
        <v>20</v>
      </c>
      <c r="D29">
        <v>11</v>
      </c>
      <c r="E29">
        <v>11</v>
      </c>
      <c r="F29">
        <v>4012</v>
      </c>
      <c r="G29">
        <v>0.28464516099999998</v>
      </c>
      <c r="H29">
        <v>0.3</v>
      </c>
      <c r="I29">
        <v>2234</v>
      </c>
      <c r="J29">
        <v>0.22426141999999999</v>
      </c>
      <c r="K29">
        <v>1778</v>
      </c>
      <c r="L29">
        <v>3.9932507999999999E-2</v>
      </c>
      <c r="M29">
        <f t="shared" si="1"/>
        <v>2</v>
      </c>
      <c r="N29">
        <f t="shared" si="2"/>
        <v>1.1246670158115495</v>
      </c>
      <c r="O29">
        <f t="shared" si="0"/>
        <v>0.76620783320825814</v>
      </c>
      <c r="P29">
        <f t="shared" si="3"/>
        <v>0.40021953461415988</v>
      </c>
    </row>
    <row r="30" spans="3:20">
      <c r="C30">
        <v>20</v>
      </c>
      <c r="D30">
        <v>12</v>
      </c>
      <c r="E30">
        <v>12</v>
      </c>
      <c r="F30">
        <v>4012</v>
      </c>
      <c r="G30">
        <v>0.25538064529999999</v>
      </c>
      <c r="H30">
        <v>0.32</v>
      </c>
      <c r="I30">
        <v>2229</v>
      </c>
      <c r="J30">
        <v>0.20143563</v>
      </c>
      <c r="K30">
        <v>1783</v>
      </c>
      <c r="L30">
        <v>3.1968594000000003E-2</v>
      </c>
      <c r="M30">
        <f t="shared" si="1"/>
        <v>2</v>
      </c>
      <c r="N30">
        <f t="shared" si="2"/>
        <v>1.0537792192193112</v>
      </c>
      <c r="O30">
        <f t="shared" si="0"/>
        <v>0.89533376598121639</v>
      </c>
      <c r="P30">
        <f t="shared" si="3"/>
        <v>0.3803146715675233</v>
      </c>
    </row>
    <row r="31" spans="3:20">
      <c r="C31">
        <v>20</v>
      </c>
      <c r="D31">
        <v>15</v>
      </c>
      <c r="E31">
        <v>15</v>
      </c>
      <c r="F31">
        <v>4012</v>
      </c>
      <c r="G31">
        <v>0.19078947300000001</v>
      </c>
      <c r="H31">
        <v>0.374</v>
      </c>
      <c r="I31">
        <v>2230</v>
      </c>
      <c r="J31">
        <v>0.13318384999999999</v>
      </c>
      <c r="K31">
        <v>1782</v>
      </c>
      <c r="L31">
        <v>1.8518519000000001E-2</v>
      </c>
      <c r="M31">
        <f t="shared" si="1"/>
        <v>2</v>
      </c>
      <c r="N31">
        <f t="shared" si="2"/>
        <v>1.0168451311799018</v>
      </c>
      <c r="O31">
        <f t="shared" si="0"/>
        <v>0.96659349608466449</v>
      </c>
      <c r="P31">
        <f t="shared" si="3"/>
        <v>0.32060008242761362</v>
      </c>
    </row>
    <row r="32" spans="3:20">
      <c r="C32">
        <v>20</v>
      </c>
      <c r="D32">
        <v>20</v>
      </c>
      <c r="E32">
        <v>20</v>
      </c>
      <c r="F32">
        <v>4012</v>
      </c>
      <c r="G32">
        <v>0.14419504700000002</v>
      </c>
      <c r="H32">
        <v>0.44500000000000001</v>
      </c>
      <c r="I32">
        <v>2236</v>
      </c>
      <c r="J32">
        <v>8.0948119999999998E-2</v>
      </c>
      <c r="K32">
        <v>1776</v>
      </c>
      <c r="L32">
        <v>9.0090090000000001E-3</v>
      </c>
      <c r="M32">
        <f t="shared" si="1"/>
        <v>2</v>
      </c>
      <c r="N32">
        <f t="shared" si="2"/>
        <v>1.4177235997054682</v>
      </c>
      <c r="O32">
        <f t="shared" si="0"/>
        <v>0.33904580633995779</v>
      </c>
      <c r="P32">
        <f t="shared" si="3"/>
        <v>0.22107576719443078</v>
      </c>
    </row>
    <row r="33" spans="3:16">
      <c r="C33">
        <v>20</v>
      </c>
      <c r="D33">
        <v>25</v>
      </c>
      <c r="E33">
        <v>25</v>
      </c>
      <c r="F33">
        <v>4012</v>
      </c>
      <c r="G33">
        <v>0.13134675034999999</v>
      </c>
      <c r="H33">
        <v>0.505</v>
      </c>
      <c r="I33">
        <v>2236</v>
      </c>
      <c r="J33">
        <v>5.6797855000000001E-2</v>
      </c>
      <c r="K33">
        <v>1776</v>
      </c>
      <c r="L33">
        <v>5.6306304999999999E-3</v>
      </c>
      <c r="M33">
        <f t="shared" si="1"/>
        <v>2</v>
      </c>
      <c r="N33">
        <f t="shared" si="2"/>
        <v>2.0741872744062371</v>
      </c>
      <c r="O33">
        <f t="shared" si="0"/>
        <v>5.5037516838263179E-3</v>
      </c>
      <c r="P33">
        <f t="shared" si="3"/>
        <v>0.12155145196124795</v>
      </c>
    </row>
    <row r="34" spans="3:16">
      <c r="C34">
        <v>20</v>
      </c>
      <c r="D34">
        <v>500</v>
      </c>
      <c r="E34">
        <v>500</v>
      </c>
      <c r="F34">
        <v>4012</v>
      </c>
      <c r="G34">
        <v>0.19329205535999999</v>
      </c>
      <c r="H34">
        <v>0.64300000000000002</v>
      </c>
      <c r="I34">
        <v>2064</v>
      </c>
      <c r="J34">
        <v>1.6957364999999999E-2</v>
      </c>
      <c r="K34">
        <v>1948</v>
      </c>
      <c r="L34">
        <v>0</v>
      </c>
      <c r="M34">
        <f t="shared" si="1"/>
        <v>2</v>
      </c>
      <c r="N34">
        <f t="shared" si="2"/>
        <v>74.151841811188277</v>
      </c>
      <c r="O34">
        <f t="shared" si="0"/>
        <v>5205.8882767467367</v>
      </c>
      <c r="P34">
        <f t="shared" si="3"/>
        <v>-9.3332584951911226</v>
      </c>
    </row>
    <row r="35" spans="3:16">
      <c r="C35">
        <v>40</v>
      </c>
      <c r="D35">
        <v>6</v>
      </c>
      <c r="E35">
        <v>6</v>
      </c>
      <c r="F35">
        <v>3560</v>
      </c>
      <c r="G35">
        <v>0.73359374990000004</v>
      </c>
      <c r="H35">
        <v>0.158</v>
      </c>
      <c r="I35">
        <v>1774</v>
      </c>
      <c r="J35">
        <v>0.50281847000000002</v>
      </c>
      <c r="K35">
        <v>1786</v>
      </c>
      <c r="L35">
        <v>0.33146697000000003</v>
      </c>
      <c r="M35">
        <f t="shared" si="1"/>
        <v>3</v>
      </c>
      <c r="N35">
        <f t="shared" si="2"/>
        <v>3.7711238613209703</v>
      </c>
      <c r="O35">
        <f t="shared" si="0"/>
        <v>0.5946320094985631</v>
      </c>
      <c r="P35">
        <f t="shared" si="3"/>
        <v>0.63177860199519265</v>
      </c>
    </row>
    <row r="36" spans="3:16">
      <c r="C36">
        <v>40</v>
      </c>
      <c r="D36">
        <v>7</v>
      </c>
      <c r="E36">
        <v>7</v>
      </c>
      <c r="F36">
        <v>4012</v>
      </c>
      <c r="G36">
        <v>0.65174767979999992</v>
      </c>
      <c r="H36">
        <v>0.182</v>
      </c>
      <c r="I36">
        <v>2222</v>
      </c>
      <c r="J36">
        <v>0.42574256999999999</v>
      </c>
      <c r="K36">
        <v>1790</v>
      </c>
      <c r="L36">
        <v>0.24916202000000001</v>
      </c>
      <c r="M36">
        <f t="shared" si="1"/>
        <v>3</v>
      </c>
      <c r="N36">
        <f t="shared" si="2"/>
        <v>3.3019958018839901</v>
      </c>
      <c r="O36">
        <f t="shared" si="0"/>
        <v>9.1201464355554207E-2</v>
      </c>
      <c r="P36">
        <f t="shared" si="3"/>
        <v>0.61187373894855601</v>
      </c>
    </row>
    <row r="37" spans="3:16">
      <c r="C37">
        <v>40</v>
      </c>
      <c r="D37">
        <v>8</v>
      </c>
      <c r="E37">
        <v>8</v>
      </c>
      <c r="F37">
        <v>4003</v>
      </c>
      <c r="G37">
        <v>0.60200052859999997</v>
      </c>
      <c r="H37">
        <v>0.21</v>
      </c>
      <c r="I37">
        <v>2229</v>
      </c>
      <c r="J37">
        <v>0.37685059999999998</v>
      </c>
      <c r="K37">
        <v>1774</v>
      </c>
      <c r="L37">
        <v>0.19729425</v>
      </c>
      <c r="M37">
        <f t="shared" si="1"/>
        <v>3</v>
      </c>
      <c r="N37">
        <f t="shared" si="2"/>
        <v>3.075977366071375</v>
      </c>
      <c r="O37">
        <f t="shared" si="0"/>
        <v>5.7725601551437177E-3</v>
      </c>
      <c r="P37">
        <f t="shared" si="3"/>
        <v>0.59196887590191949</v>
      </c>
    </row>
    <row r="38" spans="3:16">
      <c r="C38">
        <v>40</v>
      </c>
      <c r="D38">
        <v>9</v>
      </c>
      <c r="E38">
        <v>9</v>
      </c>
      <c r="F38">
        <v>4009</v>
      </c>
      <c r="G38">
        <v>0.52519400119999993</v>
      </c>
      <c r="H38">
        <v>0.24099999999999999</v>
      </c>
      <c r="I38">
        <v>2224</v>
      </c>
      <c r="J38">
        <v>0.36241006999999997</v>
      </c>
      <c r="K38">
        <v>1785</v>
      </c>
      <c r="L38">
        <v>0.13109244</v>
      </c>
      <c r="M38">
        <f t="shared" si="1"/>
        <v>3</v>
      </c>
      <c r="N38">
        <f t="shared" si="2"/>
        <v>2.6450176117057507</v>
      </c>
      <c r="O38">
        <f t="shared" si="0"/>
        <v>0.1260124959990892</v>
      </c>
      <c r="P38">
        <f t="shared" si="3"/>
        <v>0.57206401285528297</v>
      </c>
    </row>
    <row r="39" spans="3:16">
      <c r="C39">
        <v>40</v>
      </c>
      <c r="D39">
        <v>10</v>
      </c>
      <c r="E39">
        <v>10</v>
      </c>
      <c r="F39">
        <v>4011</v>
      </c>
      <c r="G39">
        <v>0.4457924606</v>
      </c>
      <c r="H39">
        <v>0.27400000000000002</v>
      </c>
      <c r="I39">
        <v>2225</v>
      </c>
      <c r="J39">
        <v>0.32719102999999999</v>
      </c>
      <c r="K39">
        <v>1786</v>
      </c>
      <c r="L39">
        <v>8.3986564999999999E-2</v>
      </c>
      <c r="M39">
        <f t="shared" si="1"/>
        <v>3</v>
      </c>
      <c r="N39">
        <f t="shared" si="2"/>
        <v>2.1944038408195814</v>
      </c>
      <c r="O39">
        <f t="shared" si="0"/>
        <v>0.64898517168624237</v>
      </c>
      <c r="P39">
        <f t="shared" si="3"/>
        <v>0.55215914980864644</v>
      </c>
    </row>
    <row r="40" spans="3:16">
      <c r="C40">
        <v>40</v>
      </c>
      <c r="D40">
        <v>11</v>
      </c>
      <c r="E40">
        <v>11</v>
      </c>
      <c r="F40">
        <v>4012</v>
      </c>
      <c r="G40">
        <v>0.37987097510000001</v>
      </c>
      <c r="H40">
        <v>0.3</v>
      </c>
      <c r="I40">
        <v>2234</v>
      </c>
      <c r="J40">
        <v>0.28066247999999999</v>
      </c>
      <c r="K40">
        <v>1778</v>
      </c>
      <c r="L40">
        <v>5.1181103999999998E-2</v>
      </c>
      <c r="M40">
        <f t="shared" si="1"/>
        <v>3</v>
      </c>
      <c r="N40">
        <f t="shared" si="2"/>
        <v>1.8458848206010645</v>
      </c>
      <c r="O40">
        <f t="shared" si="0"/>
        <v>1.331981847319037</v>
      </c>
      <c r="P40">
        <f t="shared" si="3"/>
        <v>0.53225428676200981</v>
      </c>
    </row>
    <row r="41" spans="3:16">
      <c r="C41">
        <v>40</v>
      </c>
      <c r="D41">
        <v>12</v>
      </c>
      <c r="E41">
        <v>12</v>
      </c>
      <c r="F41">
        <v>4012</v>
      </c>
      <c r="G41">
        <v>0.34229677019999993</v>
      </c>
      <c r="H41">
        <v>0.32</v>
      </c>
      <c r="I41">
        <v>2229</v>
      </c>
      <c r="J41">
        <v>0.25213101999999998</v>
      </c>
      <c r="K41">
        <v>1783</v>
      </c>
      <c r="L41">
        <v>4.0942233000000001E-2</v>
      </c>
      <c r="M41">
        <f t="shared" si="1"/>
        <v>3</v>
      </c>
      <c r="N41">
        <f t="shared" si="2"/>
        <v>1.7120614024029699</v>
      </c>
      <c r="O41">
        <f t="shared" si="0"/>
        <v>1.6587858311802046</v>
      </c>
      <c r="P41">
        <f t="shared" si="3"/>
        <v>0.51234942371537329</v>
      </c>
    </row>
    <row r="42" spans="3:16">
      <c r="C42">
        <v>40</v>
      </c>
      <c r="D42">
        <v>15</v>
      </c>
      <c r="E42">
        <v>15</v>
      </c>
      <c r="F42">
        <v>4012</v>
      </c>
      <c r="G42">
        <v>0.26411248440000007</v>
      </c>
      <c r="H42">
        <v>0.374</v>
      </c>
      <c r="I42">
        <v>2230</v>
      </c>
      <c r="J42">
        <v>0.17264573</v>
      </c>
      <c r="K42">
        <v>1782</v>
      </c>
      <c r="L42">
        <v>2.3007857E-2</v>
      </c>
      <c r="M42">
        <f t="shared" si="1"/>
        <v>3</v>
      </c>
      <c r="N42">
        <f t="shared" si="2"/>
        <v>1.572176286101103</v>
      </c>
      <c r="O42">
        <f t="shared" si="0"/>
        <v>2.0386805579720391</v>
      </c>
      <c r="P42">
        <f t="shared" si="3"/>
        <v>0.45263483457546355</v>
      </c>
    </row>
    <row r="43" spans="3:16">
      <c r="C43">
        <v>40</v>
      </c>
      <c r="D43">
        <v>20</v>
      </c>
      <c r="E43">
        <v>20</v>
      </c>
      <c r="F43">
        <v>4012</v>
      </c>
      <c r="G43">
        <v>0.20229618399999999</v>
      </c>
      <c r="H43">
        <v>0.44500000000000001</v>
      </c>
      <c r="I43">
        <v>2236</v>
      </c>
      <c r="J43">
        <v>0.12388193</v>
      </c>
      <c r="K43">
        <v>1776</v>
      </c>
      <c r="L43">
        <v>1.0135135E-2</v>
      </c>
      <c r="M43">
        <f t="shared" si="1"/>
        <v>3</v>
      </c>
      <c r="N43">
        <f t="shared" si="2"/>
        <v>1.8577678763436327</v>
      </c>
      <c r="O43">
        <f t="shared" si="0"/>
        <v>1.3046942243125348</v>
      </c>
      <c r="P43">
        <f t="shared" si="3"/>
        <v>0.35311051934228072</v>
      </c>
    </row>
    <row r="44" spans="3:16">
      <c r="C44">
        <v>40</v>
      </c>
      <c r="D44">
        <v>25</v>
      </c>
      <c r="E44">
        <v>25</v>
      </c>
      <c r="F44">
        <v>4012</v>
      </c>
      <c r="G44">
        <v>0.18627450909999999</v>
      </c>
      <c r="H44">
        <v>0.505</v>
      </c>
      <c r="I44">
        <v>2236</v>
      </c>
      <c r="J44">
        <v>0.11672629399999999</v>
      </c>
      <c r="K44">
        <v>1776</v>
      </c>
      <c r="L44">
        <v>6.7567570000000004E-3</v>
      </c>
      <c r="M44">
        <f t="shared" si="1"/>
        <v>3</v>
      </c>
      <c r="N44">
        <f t="shared" si="2"/>
        <v>2.490197134359569</v>
      </c>
      <c r="O44">
        <f t="shared" si="0"/>
        <v>0.25989896181519534</v>
      </c>
      <c r="P44">
        <f t="shared" si="3"/>
        <v>0.25358620410909788</v>
      </c>
    </row>
    <row r="45" spans="3:16">
      <c r="C45">
        <v>40</v>
      </c>
      <c r="D45">
        <v>500</v>
      </c>
      <c r="E45">
        <v>500</v>
      </c>
      <c r="F45">
        <v>4012</v>
      </c>
      <c r="G45">
        <v>0.24889060850000005</v>
      </c>
      <c r="H45">
        <v>0.64300000000000002</v>
      </c>
      <c r="I45">
        <v>2064</v>
      </c>
      <c r="J45">
        <v>0.23788759000000001</v>
      </c>
      <c r="K45">
        <v>1948</v>
      </c>
      <c r="L45">
        <v>0</v>
      </c>
      <c r="M45">
        <f t="shared" si="1"/>
        <v>3</v>
      </c>
      <c r="N45">
        <f t="shared" si="2"/>
        <v>74.572932109276934</v>
      </c>
      <c r="O45">
        <f t="shared" si="0"/>
        <v>5122.684610719165</v>
      </c>
      <c r="P45">
        <f t="shared" si="3"/>
        <v>-9.201223743043272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41"/>
  <sheetViews>
    <sheetView workbookViewId="0">
      <selection activeCell="D11" sqref="D11"/>
    </sheetView>
  </sheetViews>
  <sheetFormatPr baseColWidth="10" defaultRowHeight="15" x14ac:dyDescent="0"/>
  <cols>
    <col min="6" max="6" width="19.6640625" customWidth="1"/>
    <col min="7" max="7" width="13.1640625" customWidth="1"/>
    <col min="9" max="9" width="17.83203125" customWidth="1"/>
    <col min="10" max="10" width="13.5" customWidth="1"/>
    <col min="11" max="11" width="19" customWidth="1"/>
  </cols>
  <sheetData>
    <row r="1" spans="3:13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M1" t="s">
        <v>10</v>
      </c>
    </row>
    <row r="2" spans="3:13">
      <c r="C2">
        <v>5</v>
      </c>
      <c r="D2">
        <v>7</v>
      </c>
      <c r="E2">
        <v>4012</v>
      </c>
      <c r="F2">
        <v>0.2041376</v>
      </c>
      <c r="G2">
        <v>0.182</v>
      </c>
      <c r="H2">
        <v>2222</v>
      </c>
      <c r="I2">
        <v>0.25157517000000001</v>
      </c>
      <c r="J2">
        <v>1790</v>
      </c>
      <c r="K2">
        <v>0.1452514</v>
      </c>
    </row>
    <row r="3" spans="3:13">
      <c r="C3">
        <v>5</v>
      </c>
      <c r="D3">
        <v>8</v>
      </c>
      <c r="E3">
        <v>3547</v>
      </c>
      <c r="F3">
        <v>0.16859318000000001</v>
      </c>
      <c r="G3">
        <v>0.222</v>
      </c>
      <c r="H3">
        <v>1762</v>
      </c>
      <c r="I3">
        <v>0.23212258999999999</v>
      </c>
      <c r="J3">
        <v>1785</v>
      </c>
      <c r="K3">
        <v>0.105882354</v>
      </c>
    </row>
    <row r="4" spans="3:13">
      <c r="C4">
        <v>5</v>
      </c>
      <c r="D4">
        <v>9</v>
      </c>
      <c r="E4">
        <v>3553</v>
      </c>
      <c r="F4">
        <v>0.13566001</v>
      </c>
      <c r="G4">
        <v>0.251</v>
      </c>
      <c r="H4">
        <v>1778</v>
      </c>
      <c r="I4">
        <v>0.19966254</v>
      </c>
      <c r="J4">
        <v>1775</v>
      </c>
      <c r="K4">
        <v>7.1549299999999996E-2</v>
      </c>
    </row>
    <row r="5" spans="3:13">
      <c r="C5">
        <v>5</v>
      </c>
      <c r="D5">
        <v>10</v>
      </c>
      <c r="E5">
        <v>3555</v>
      </c>
      <c r="F5">
        <v>0.10773558</v>
      </c>
      <c r="G5">
        <v>0.28599999999999998</v>
      </c>
      <c r="H5">
        <v>1780</v>
      </c>
      <c r="I5">
        <v>0.16910111999999999</v>
      </c>
      <c r="J5">
        <v>1775</v>
      </c>
      <c r="K5">
        <v>4.6197183000000003E-2</v>
      </c>
    </row>
    <row r="6" spans="3:13">
      <c r="C6">
        <v>5</v>
      </c>
      <c r="D6">
        <v>11</v>
      </c>
      <c r="E6">
        <v>3556</v>
      </c>
      <c r="F6">
        <v>8.7176606000000004E-2</v>
      </c>
      <c r="G6">
        <v>0.311</v>
      </c>
      <c r="H6">
        <v>1777</v>
      </c>
      <c r="I6">
        <v>0.14462576999999999</v>
      </c>
      <c r="J6">
        <v>1779</v>
      </c>
      <c r="K6">
        <v>2.9792018E-2</v>
      </c>
    </row>
    <row r="7" spans="3:13">
      <c r="C7">
        <v>5</v>
      </c>
      <c r="D7">
        <v>12</v>
      </c>
      <c r="E7">
        <v>3556</v>
      </c>
      <c r="F7">
        <v>7.3397080000000003E-2</v>
      </c>
      <c r="G7">
        <v>0.33500000000000002</v>
      </c>
      <c r="H7">
        <v>1778</v>
      </c>
      <c r="I7">
        <v>0.121484816</v>
      </c>
      <c r="J7">
        <v>1778</v>
      </c>
      <c r="K7">
        <v>2.5309334999999999E-2</v>
      </c>
    </row>
    <row r="8" spans="3:13">
      <c r="C8">
        <v>5</v>
      </c>
      <c r="D8">
        <v>15</v>
      </c>
      <c r="E8">
        <v>3556</v>
      </c>
      <c r="F8">
        <v>5.5961754000000002E-2</v>
      </c>
      <c r="G8">
        <v>0.39500000000000002</v>
      </c>
      <c r="H8">
        <v>1782</v>
      </c>
      <c r="I8">
        <v>9.7643099999999997E-2</v>
      </c>
      <c r="J8">
        <v>1774</v>
      </c>
      <c r="K8">
        <v>1.4092446E-2</v>
      </c>
    </row>
    <row r="9" spans="3:13">
      <c r="C9">
        <v>5</v>
      </c>
      <c r="D9">
        <v>20</v>
      </c>
      <c r="E9">
        <v>3556</v>
      </c>
      <c r="F9">
        <v>4.1619796000000001E-2</v>
      </c>
      <c r="G9">
        <v>0.47799999999999998</v>
      </c>
      <c r="H9">
        <v>1778</v>
      </c>
      <c r="I9">
        <v>7.5928010000000004E-2</v>
      </c>
      <c r="J9">
        <v>1778</v>
      </c>
      <c r="K9">
        <v>7.3115860000000001E-3</v>
      </c>
    </row>
    <row r="10" spans="3:13">
      <c r="C10">
        <v>5</v>
      </c>
      <c r="D10">
        <v>25</v>
      </c>
      <c r="E10">
        <v>3556</v>
      </c>
      <c r="F10">
        <v>2.8121483999999999E-2</v>
      </c>
      <c r="G10">
        <v>0.53700000000000003</v>
      </c>
      <c r="H10">
        <v>1780</v>
      </c>
      <c r="I10">
        <v>4.9438200000000002E-2</v>
      </c>
      <c r="J10">
        <v>1776</v>
      </c>
      <c r="K10">
        <v>6.7567570000000004E-3</v>
      </c>
    </row>
    <row r="11" spans="3:13">
      <c r="C11">
        <v>5</v>
      </c>
      <c r="D11" t="s">
        <v>9</v>
      </c>
      <c r="E11">
        <v>3556</v>
      </c>
      <c r="F11">
        <v>9.8425200000000004E-3</v>
      </c>
      <c r="G11">
        <v>0.64300000000000002</v>
      </c>
      <c r="H11">
        <v>1608</v>
      </c>
      <c r="I11">
        <v>2.1766168999999998E-2</v>
      </c>
      <c r="J11">
        <v>1948</v>
      </c>
      <c r="K11">
        <v>0</v>
      </c>
    </row>
    <row r="12" spans="3:13">
      <c r="C12">
        <v>10</v>
      </c>
      <c r="D12">
        <v>7</v>
      </c>
      <c r="E12">
        <v>4012</v>
      </c>
      <c r="F12">
        <v>0.25049850000000001</v>
      </c>
      <c r="G12">
        <v>0.182</v>
      </c>
      <c r="H12">
        <v>2222</v>
      </c>
      <c r="I12">
        <v>0.30738073999999999</v>
      </c>
      <c r="J12">
        <v>1790</v>
      </c>
      <c r="K12">
        <v>0.17988825999999999</v>
      </c>
    </row>
    <row r="13" spans="3:13">
      <c r="C13">
        <v>10</v>
      </c>
      <c r="D13">
        <v>8</v>
      </c>
      <c r="E13">
        <v>3547</v>
      </c>
      <c r="F13">
        <v>0.20947278999999999</v>
      </c>
      <c r="G13">
        <v>0.222</v>
      </c>
      <c r="H13">
        <v>1762</v>
      </c>
      <c r="I13">
        <v>0.28433596999999999</v>
      </c>
      <c r="J13">
        <v>1785</v>
      </c>
      <c r="K13">
        <v>0.13557424000000001</v>
      </c>
    </row>
    <row r="14" spans="3:13">
      <c r="C14">
        <v>10</v>
      </c>
      <c r="D14">
        <v>9</v>
      </c>
      <c r="E14">
        <v>3553</v>
      </c>
      <c r="F14">
        <v>0.17590769000000001</v>
      </c>
      <c r="G14">
        <v>0.251</v>
      </c>
      <c r="H14">
        <v>1778</v>
      </c>
      <c r="I14">
        <v>0.26490437999999999</v>
      </c>
      <c r="J14">
        <v>1775</v>
      </c>
      <c r="K14">
        <v>8.6760565999999997E-2</v>
      </c>
    </row>
    <row r="15" spans="3:13">
      <c r="C15">
        <v>10</v>
      </c>
      <c r="D15">
        <v>10</v>
      </c>
      <c r="E15">
        <v>3555</v>
      </c>
      <c r="F15">
        <v>0.13727144999999999</v>
      </c>
      <c r="G15">
        <v>0.28599999999999998</v>
      </c>
      <c r="H15">
        <v>1780</v>
      </c>
      <c r="I15">
        <v>0.21629213</v>
      </c>
      <c r="J15">
        <v>1775</v>
      </c>
      <c r="K15">
        <v>5.8028169999999997E-2</v>
      </c>
    </row>
    <row r="16" spans="3:13">
      <c r="C16">
        <v>10</v>
      </c>
      <c r="D16">
        <v>11</v>
      </c>
      <c r="E16">
        <v>3556</v>
      </c>
      <c r="F16">
        <v>0.114173226</v>
      </c>
      <c r="G16">
        <v>0.311</v>
      </c>
      <c r="H16">
        <v>1777</v>
      </c>
      <c r="I16">
        <v>0.18964547000000001</v>
      </c>
      <c r="J16">
        <v>1779</v>
      </c>
      <c r="K16">
        <v>3.8785833999999998E-2</v>
      </c>
    </row>
    <row r="17" spans="3:11">
      <c r="C17">
        <v>10</v>
      </c>
      <c r="D17">
        <v>12</v>
      </c>
      <c r="E17">
        <v>3556</v>
      </c>
      <c r="F17">
        <v>0.10011248</v>
      </c>
      <c r="G17">
        <v>0.33500000000000002</v>
      </c>
      <c r="H17">
        <v>1778</v>
      </c>
      <c r="I17">
        <v>0.16704161000000001</v>
      </c>
      <c r="J17">
        <v>1778</v>
      </c>
      <c r="K17">
        <v>3.318335E-2</v>
      </c>
    </row>
    <row r="18" spans="3:11">
      <c r="C18">
        <v>10</v>
      </c>
      <c r="D18">
        <v>15</v>
      </c>
      <c r="E18">
        <v>3556</v>
      </c>
      <c r="F18">
        <v>6.6929130000000003E-2</v>
      </c>
      <c r="G18">
        <v>0.39500000000000002</v>
      </c>
      <c r="H18">
        <v>1782</v>
      </c>
      <c r="I18">
        <v>0.112233445</v>
      </c>
      <c r="J18">
        <v>1774</v>
      </c>
      <c r="K18">
        <v>2.1420518E-2</v>
      </c>
    </row>
    <row r="19" spans="3:11">
      <c r="C19">
        <v>10</v>
      </c>
      <c r="D19">
        <v>20</v>
      </c>
      <c r="E19">
        <v>3556</v>
      </c>
      <c r="F19">
        <v>4.4994377000000002E-2</v>
      </c>
      <c r="G19">
        <v>0.47799999999999998</v>
      </c>
      <c r="H19">
        <v>1778</v>
      </c>
      <c r="I19">
        <v>8.0427445E-2</v>
      </c>
      <c r="J19">
        <v>1778</v>
      </c>
      <c r="K19">
        <v>9.5613050000000008E-3</v>
      </c>
    </row>
    <row r="20" spans="3:11">
      <c r="C20">
        <v>10</v>
      </c>
      <c r="D20">
        <v>25</v>
      </c>
      <c r="E20">
        <v>3556</v>
      </c>
      <c r="F20">
        <v>2.9808774999999999E-2</v>
      </c>
      <c r="G20">
        <v>0.53700000000000003</v>
      </c>
      <c r="H20">
        <v>1780</v>
      </c>
      <c r="I20">
        <v>5.2247192999999997E-2</v>
      </c>
      <c r="J20">
        <v>1776</v>
      </c>
      <c r="K20">
        <v>7.3198196000000002E-3</v>
      </c>
    </row>
    <row r="21" spans="3:11">
      <c r="C21">
        <v>10</v>
      </c>
      <c r="D21" t="s">
        <v>9</v>
      </c>
      <c r="E21">
        <v>3556</v>
      </c>
      <c r="F21">
        <v>9.8425200000000004E-3</v>
      </c>
      <c r="G21">
        <v>0.64300000000000002</v>
      </c>
      <c r="H21">
        <v>1608</v>
      </c>
      <c r="I21">
        <v>2.1766168999999998E-2</v>
      </c>
      <c r="J21">
        <v>1948</v>
      </c>
      <c r="K21">
        <v>0</v>
      </c>
    </row>
    <row r="22" spans="3:11">
      <c r="C22">
        <v>20</v>
      </c>
      <c r="D22">
        <v>7</v>
      </c>
      <c r="E22">
        <v>4012</v>
      </c>
      <c r="F22">
        <v>0.29187437999999999</v>
      </c>
      <c r="G22">
        <v>0.182</v>
      </c>
      <c r="H22">
        <v>2222</v>
      </c>
      <c r="I22">
        <v>0.35688569999999997</v>
      </c>
      <c r="J22">
        <v>1790</v>
      </c>
      <c r="K22">
        <v>0.21117319000000001</v>
      </c>
    </row>
    <row r="23" spans="3:11">
      <c r="C23">
        <v>20</v>
      </c>
      <c r="D23">
        <v>8</v>
      </c>
      <c r="E23">
        <v>3547</v>
      </c>
      <c r="F23">
        <v>0.25148013000000002</v>
      </c>
      <c r="G23">
        <v>0.222</v>
      </c>
      <c r="H23">
        <v>1762</v>
      </c>
      <c r="I23">
        <v>0.34052213999999997</v>
      </c>
      <c r="J23">
        <v>1785</v>
      </c>
      <c r="K23">
        <v>0.16358544</v>
      </c>
    </row>
    <row r="24" spans="3:11">
      <c r="C24">
        <v>20</v>
      </c>
      <c r="D24">
        <v>9</v>
      </c>
      <c r="E24">
        <v>3553</v>
      </c>
      <c r="F24">
        <v>0.21756262000000001</v>
      </c>
      <c r="G24">
        <v>0.251</v>
      </c>
      <c r="H24">
        <v>1778</v>
      </c>
      <c r="I24">
        <v>0.32395950000000001</v>
      </c>
      <c r="J24">
        <v>1775</v>
      </c>
      <c r="K24">
        <v>0.11098590999999999</v>
      </c>
    </row>
    <row r="25" spans="3:11">
      <c r="C25">
        <v>20</v>
      </c>
      <c r="D25">
        <v>10</v>
      </c>
      <c r="E25">
        <v>3555</v>
      </c>
      <c r="F25">
        <v>0.17777778</v>
      </c>
      <c r="G25">
        <v>0.28599999999999998</v>
      </c>
      <c r="H25">
        <v>1780</v>
      </c>
      <c r="I25">
        <v>0.28089887000000002</v>
      </c>
      <c r="J25">
        <v>1775</v>
      </c>
      <c r="K25">
        <v>7.4366199999999993E-2</v>
      </c>
    </row>
    <row r="26" spans="3:11">
      <c r="C26">
        <v>20</v>
      </c>
      <c r="D26">
        <v>11</v>
      </c>
      <c r="E26">
        <v>3556</v>
      </c>
      <c r="F26">
        <v>0.14679416000000001</v>
      </c>
      <c r="G26">
        <v>0.311</v>
      </c>
      <c r="H26">
        <v>1777</v>
      </c>
      <c r="I26">
        <v>0.24366910999999999</v>
      </c>
      <c r="J26">
        <v>1779</v>
      </c>
      <c r="K26">
        <v>5.0028103999999997E-2</v>
      </c>
    </row>
    <row r="27" spans="3:11">
      <c r="C27">
        <v>20</v>
      </c>
      <c r="D27">
        <v>12</v>
      </c>
      <c r="E27">
        <v>3556</v>
      </c>
      <c r="F27">
        <v>0.13188975999999999</v>
      </c>
      <c r="G27">
        <v>0.33500000000000002</v>
      </c>
      <c r="H27">
        <v>1778</v>
      </c>
      <c r="I27">
        <v>0.21991000999999999</v>
      </c>
      <c r="J27">
        <v>1778</v>
      </c>
      <c r="K27">
        <v>4.3869518000000003E-2</v>
      </c>
    </row>
    <row r="28" spans="3:11">
      <c r="C28">
        <v>20</v>
      </c>
      <c r="D28">
        <v>15</v>
      </c>
      <c r="E28">
        <v>3556</v>
      </c>
      <c r="F28">
        <v>8.633296E-2</v>
      </c>
      <c r="G28">
        <v>0.39500000000000002</v>
      </c>
      <c r="H28">
        <v>1782</v>
      </c>
      <c r="I28">
        <v>0.14365881999999999</v>
      </c>
      <c r="J28">
        <v>1774</v>
      </c>
      <c r="K28">
        <v>2.8748590000000001E-2</v>
      </c>
    </row>
    <row r="29" spans="3:11">
      <c r="C29">
        <v>20</v>
      </c>
      <c r="D29">
        <v>20</v>
      </c>
      <c r="E29">
        <v>3556</v>
      </c>
      <c r="F29">
        <v>5.3430819999999997E-2</v>
      </c>
      <c r="G29">
        <v>0.47799999999999998</v>
      </c>
      <c r="H29">
        <v>1778</v>
      </c>
      <c r="I29">
        <v>9.6737909999999996E-2</v>
      </c>
      <c r="J29">
        <v>1778</v>
      </c>
      <c r="K29">
        <v>1.0123734000000001E-2</v>
      </c>
    </row>
    <row r="30" spans="3:11">
      <c r="C30">
        <v>20</v>
      </c>
      <c r="D30">
        <v>25</v>
      </c>
      <c r="E30">
        <v>3556</v>
      </c>
      <c r="F30">
        <v>3.7964005000000002E-2</v>
      </c>
      <c r="G30">
        <v>0.53700000000000003</v>
      </c>
      <c r="H30">
        <v>1780</v>
      </c>
      <c r="I30">
        <v>6.8539329999999996E-2</v>
      </c>
      <c r="J30">
        <v>1776</v>
      </c>
      <c r="K30">
        <v>7.3198196000000002E-3</v>
      </c>
    </row>
    <row r="31" spans="3:11">
      <c r="C31">
        <v>20</v>
      </c>
      <c r="D31" t="s">
        <v>9</v>
      </c>
      <c r="E31">
        <v>3556</v>
      </c>
      <c r="F31">
        <v>9.8425200000000004E-3</v>
      </c>
      <c r="G31">
        <v>0.64300000000000002</v>
      </c>
      <c r="H31">
        <v>1608</v>
      </c>
      <c r="I31">
        <v>2.1766168999999998E-2</v>
      </c>
      <c r="J31">
        <v>1948</v>
      </c>
      <c r="K31">
        <v>0</v>
      </c>
    </row>
    <row r="32" spans="3:11">
      <c r="C32">
        <v>40</v>
      </c>
      <c r="D32">
        <v>7</v>
      </c>
      <c r="E32">
        <v>4012</v>
      </c>
      <c r="F32">
        <v>0.34695910000000002</v>
      </c>
      <c r="G32">
        <v>0.182</v>
      </c>
      <c r="H32">
        <v>2222</v>
      </c>
      <c r="I32">
        <v>0.42574256999999999</v>
      </c>
      <c r="J32">
        <v>1790</v>
      </c>
      <c r="K32">
        <v>0.24916202000000001</v>
      </c>
    </row>
    <row r="33" spans="3:11">
      <c r="C33">
        <v>40</v>
      </c>
      <c r="D33">
        <v>8</v>
      </c>
      <c r="E33">
        <v>3547</v>
      </c>
      <c r="F33">
        <v>0.2988441</v>
      </c>
      <c r="G33">
        <v>0.222</v>
      </c>
      <c r="H33">
        <v>1762</v>
      </c>
      <c r="I33">
        <v>0.39954596999999997</v>
      </c>
      <c r="J33">
        <v>1785</v>
      </c>
      <c r="K33">
        <v>0.19943978000000001</v>
      </c>
    </row>
    <row r="34" spans="3:11">
      <c r="C34">
        <v>40</v>
      </c>
      <c r="D34">
        <v>9</v>
      </c>
      <c r="E34">
        <v>3553</v>
      </c>
      <c r="F34">
        <v>0.26287644999999998</v>
      </c>
      <c r="G34">
        <v>0.251</v>
      </c>
      <c r="H34">
        <v>1778</v>
      </c>
      <c r="I34">
        <v>0.38526433999999998</v>
      </c>
      <c r="J34">
        <v>1775</v>
      </c>
      <c r="K34">
        <v>0.14028168999999999</v>
      </c>
    </row>
    <row r="35" spans="3:11">
      <c r="C35">
        <v>40</v>
      </c>
      <c r="D35">
        <v>10</v>
      </c>
      <c r="E35">
        <v>3555</v>
      </c>
      <c r="F35">
        <v>0.22447257000000001</v>
      </c>
      <c r="G35">
        <v>0.28599999999999998</v>
      </c>
      <c r="H35">
        <v>1780</v>
      </c>
      <c r="I35">
        <v>0.35449439999999999</v>
      </c>
      <c r="J35">
        <v>1775</v>
      </c>
      <c r="K35">
        <v>9.4084509999999996E-2</v>
      </c>
    </row>
    <row r="36" spans="3:11">
      <c r="C36">
        <v>40</v>
      </c>
      <c r="D36">
        <v>11</v>
      </c>
      <c r="E36">
        <v>3556</v>
      </c>
      <c r="F36">
        <v>0.18588302000000001</v>
      </c>
      <c r="G36">
        <v>0.311</v>
      </c>
      <c r="H36">
        <v>1777</v>
      </c>
      <c r="I36">
        <v>0.30838493</v>
      </c>
      <c r="J36">
        <v>1779</v>
      </c>
      <c r="K36">
        <v>6.3518829999999998E-2</v>
      </c>
    </row>
    <row r="37" spans="3:11">
      <c r="C37">
        <v>40</v>
      </c>
      <c r="D37">
        <v>12</v>
      </c>
      <c r="E37">
        <v>3556</v>
      </c>
      <c r="F37">
        <v>0.16591676</v>
      </c>
      <c r="G37">
        <v>0.33500000000000002</v>
      </c>
      <c r="H37">
        <v>1778</v>
      </c>
      <c r="I37">
        <v>0.2767154</v>
      </c>
      <c r="J37">
        <v>1778</v>
      </c>
      <c r="K37">
        <v>5.5118109999999998E-2</v>
      </c>
    </row>
    <row r="38" spans="3:11">
      <c r="C38">
        <v>40</v>
      </c>
      <c r="D38">
        <v>15</v>
      </c>
      <c r="E38">
        <v>3556</v>
      </c>
      <c r="F38">
        <v>0.11276715</v>
      </c>
      <c r="G38">
        <v>0.39500000000000002</v>
      </c>
      <c r="H38">
        <v>1782</v>
      </c>
      <c r="I38">
        <v>0.18911335000000001</v>
      </c>
      <c r="J38">
        <v>1774</v>
      </c>
      <c r="K38">
        <v>3.6076660000000003E-2</v>
      </c>
    </row>
    <row r="39" spans="3:11">
      <c r="C39">
        <v>40</v>
      </c>
      <c r="D39">
        <v>20</v>
      </c>
      <c r="E39">
        <v>3556</v>
      </c>
      <c r="F39">
        <v>8.0146229999999999E-2</v>
      </c>
      <c r="G39">
        <v>0.47799999999999998</v>
      </c>
      <c r="H39">
        <v>1778</v>
      </c>
      <c r="I39">
        <v>0.14848143999999999</v>
      </c>
      <c r="J39">
        <v>1778</v>
      </c>
      <c r="K39">
        <v>1.1811024E-2</v>
      </c>
    </row>
    <row r="40" spans="3:11">
      <c r="C40">
        <v>40</v>
      </c>
      <c r="D40">
        <v>25</v>
      </c>
      <c r="E40">
        <v>3556</v>
      </c>
      <c r="F40">
        <v>7.5646795000000003E-2</v>
      </c>
      <c r="G40">
        <v>0.53700000000000003</v>
      </c>
      <c r="H40">
        <v>1780</v>
      </c>
      <c r="I40">
        <v>0.14101124000000001</v>
      </c>
      <c r="J40">
        <v>1776</v>
      </c>
      <c r="K40">
        <v>1.0135135E-2</v>
      </c>
    </row>
    <row r="41" spans="3:11">
      <c r="C41">
        <v>40</v>
      </c>
      <c r="D41" t="s">
        <v>9</v>
      </c>
      <c r="E41">
        <v>3556</v>
      </c>
      <c r="F41">
        <v>9.8425200000000004E-3</v>
      </c>
      <c r="G41">
        <v>0.64300000000000002</v>
      </c>
      <c r="H41">
        <v>1608</v>
      </c>
      <c r="I41">
        <v>2.1766168999999998E-2</v>
      </c>
      <c r="J41">
        <v>1948</v>
      </c>
      <c r="K4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opLeftCell="G36" workbookViewId="0">
      <selection activeCell="W60" sqref="W60"/>
    </sheetView>
  </sheetViews>
  <sheetFormatPr baseColWidth="10" defaultRowHeight="15" x14ac:dyDescent="0"/>
  <cols>
    <col min="9" max="9" width="14" customWidth="1"/>
    <col min="11" max="11" width="23.83203125" customWidth="1"/>
  </cols>
  <sheetData>
    <row r="1" spans="1:22">
      <c r="A1" t="s">
        <v>27</v>
      </c>
    </row>
    <row r="2" spans="1:22">
      <c r="A2" s="1" t="s">
        <v>104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M2" s="9" t="s">
        <v>23</v>
      </c>
      <c r="N2" s="5"/>
      <c r="O2" s="5"/>
      <c r="P2" s="5"/>
      <c r="Q2" s="5"/>
      <c r="R2" s="9" t="s">
        <v>25</v>
      </c>
      <c r="S2" s="5"/>
      <c r="T2" s="5"/>
      <c r="U2" s="5"/>
      <c r="V2" s="5"/>
    </row>
    <row r="3" spans="1:22">
      <c r="C3">
        <v>5</v>
      </c>
      <c r="D3">
        <v>6</v>
      </c>
      <c r="E3">
        <v>17469</v>
      </c>
      <c r="F3">
        <v>0.36825234000000001</v>
      </c>
      <c r="G3">
        <v>0.23200000000000001</v>
      </c>
      <c r="H3">
        <v>7734</v>
      </c>
      <c r="I3">
        <v>0.39565554000000003</v>
      </c>
      <c r="J3">
        <v>9735</v>
      </c>
      <c r="K3">
        <v>0.34648177000000002</v>
      </c>
      <c r="M3" s="9" t="s">
        <v>24</v>
      </c>
      <c r="N3" s="5"/>
      <c r="O3" s="5"/>
      <c r="P3" s="5"/>
      <c r="Q3" s="5"/>
      <c r="R3" s="9" t="s">
        <v>24</v>
      </c>
      <c r="S3" s="5"/>
      <c r="T3" s="5"/>
      <c r="U3" s="5"/>
      <c r="V3" s="5"/>
    </row>
    <row r="4" spans="1:22">
      <c r="C4">
        <v>5</v>
      </c>
      <c r="D4">
        <v>7</v>
      </c>
      <c r="E4">
        <v>17469</v>
      </c>
      <c r="F4">
        <v>0.23183925</v>
      </c>
      <c r="G4">
        <v>0.27400000000000002</v>
      </c>
      <c r="H4">
        <v>9443</v>
      </c>
      <c r="I4">
        <v>0.30223446999999998</v>
      </c>
      <c r="J4">
        <v>8026</v>
      </c>
      <c r="K4">
        <v>0.1490157</v>
      </c>
      <c r="M4" s="5"/>
      <c r="N4" s="10">
        <v>5</v>
      </c>
      <c r="O4" s="10">
        <v>10</v>
      </c>
      <c r="P4" s="10">
        <v>20</v>
      </c>
      <c r="Q4" s="10">
        <v>40</v>
      </c>
      <c r="R4" s="5"/>
      <c r="S4" s="10">
        <v>5</v>
      </c>
      <c r="T4" s="10">
        <v>10</v>
      </c>
      <c r="U4" s="10">
        <v>20</v>
      </c>
      <c r="V4" s="10">
        <v>40</v>
      </c>
    </row>
    <row r="5" spans="1:22">
      <c r="C5">
        <v>5</v>
      </c>
      <c r="D5">
        <v>8</v>
      </c>
      <c r="E5">
        <v>17469</v>
      </c>
      <c r="F5">
        <v>0.17911729000000001</v>
      </c>
      <c r="G5">
        <v>0.312</v>
      </c>
      <c r="H5">
        <v>9600</v>
      </c>
      <c r="I5">
        <v>0.23114583</v>
      </c>
      <c r="J5">
        <v>7869</v>
      </c>
      <c r="K5">
        <v>0.11564366500000001</v>
      </c>
      <c r="M5" s="10">
        <v>6</v>
      </c>
      <c r="N5">
        <v>0.39190897000000002</v>
      </c>
      <c r="O5">
        <v>0.50568900000000006</v>
      </c>
      <c r="P5">
        <v>0.58786344999999995</v>
      </c>
      <c r="Q5">
        <v>0.64222500000000005</v>
      </c>
      <c r="R5" s="10">
        <v>6</v>
      </c>
      <c r="S5">
        <v>0.37168141999999998</v>
      </c>
      <c r="T5">
        <v>0.50316053999999999</v>
      </c>
      <c r="U5">
        <v>0.5840708</v>
      </c>
      <c r="V5">
        <v>0.62705432999999999</v>
      </c>
    </row>
    <row r="6" spans="1:22">
      <c r="C6">
        <v>5</v>
      </c>
      <c r="D6">
        <v>9</v>
      </c>
      <c r="E6">
        <v>17469</v>
      </c>
      <c r="F6">
        <v>0.12387658</v>
      </c>
      <c r="G6">
        <v>0.35799999999999998</v>
      </c>
      <c r="H6">
        <v>9662</v>
      </c>
      <c r="I6">
        <v>0.16580418</v>
      </c>
      <c r="J6">
        <v>7807</v>
      </c>
      <c r="K6">
        <v>7.1986675E-2</v>
      </c>
      <c r="M6" s="10">
        <v>7</v>
      </c>
      <c r="N6">
        <v>0.27492129999999998</v>
      </c>
      <c r="O6">
        <v>0.39349422000000001</v>
      </c>
      <c r="P6">
        <v>0.46904512999999998</v>
      </c>
      <c r="Q6">
        <v>0.52990556</v>
      </c>
      <c r="R6" s="10">
        <v>7</v>
      </c>
      <c r="S6">
        <v>0.29066107000000002</v>
      </c>
      <c r="T6">
        <v>0.4039874</v>
      </c>
      <c r="U6">
        <v>0.48478490000000002</v>
      </c>
      <c r="V6">
        <v>0.53095490000000001</v>
      </c>
    </row>
    <row r="7" spans="1:22">
      <c r="C7">
        <v>5</v>
      </c>
      <c r="D7">
        <v>10</v>
      </c>
      <c r="E7">
        <v>17469</v>
      </c>
      <c r="F7">
        <v>8.4607020000000005E-2</v>
      </c>
      <c r="G7">
        <v>0.41</v>
      </c>
      <c r="H7">
        <v>9709</v>
      </c>
      <c r="I7">
        <v>0.116283864</v>
      </c>
      <c r="J7">
        <v>7760</v>
      </c>
      <c r="K7">
        <v>4.4974226999999999E-2</v>
      </c>
      <c r="M7" s="10">
        <v>8</v>
      </c>
      <c r="N7">
        <v>0.24288619</v>
      </c>
      <c r="O7">
        <v>0.32012193999999999</v>
      </c>
      <c r="P7">
        <v>0.38617885000000002</v>
      </c>
      <c r="Q7">
        <v>0.44105689999999997</v>
      </c>
      <c r="R7" s="10">
        <v>8</v>
      </c>
      <c r="S7">
        <v>0.23170731999999999</v>
      </c>
      <c r="T7">
        <v>0.33028457</v>
      </c>
      <c r="U7">
        <v>0.39735773000000002</v>
      </c>
      <c r="V7">
        <v>0.43089432</v>
      </c>
    </row>
    <row r="8" spans="1:22">
      <c r="C8">
        <v>5</v>
      </c>
      <c r="D8">
        <v>11</v>
      </c>
      <c r="E8">
        <v>17469</v>
      </c>
      <c r="F8">
        <v>5.5927640000000001E-2</v>
      </c>
      <c r="G8">
        <v>0.45</v>
      </c>
      <c r="H8">
        <v>9671</v>
      </c>
      <c r="I8">
        <v>7.8378655000000005E-2</v>
      </c>
      <c r="J8">
        <v>7798</v>
      </c>
      <c r="K8">
        <v>2.8084123999999999E-2</v>
      </c>
      <c r="M8" s="10">
        <v>9</v>
      </c>
      <c r="N8">
        <v>0.17307692999999999</v>
      </c>
      <c r="O8">
        <v>0.24696356</v>
      </c>
      <c r="P8">
        <v>0.28744940000000002</v>
      </c>
      <c r="Q8">
        <v>0.32793522000000003</v>
      </c>
      <c r="R8" s="10">
        <v>9</v>
      </c>
      <c r="S8">
        <v>0.16295546</v>
      </c>
      <c r="T8">
        <v>0.23178138000000001</v>
      </c>
      <c r="U8">
        <v>0.27631578000000001</v>
      </c>
      <c r="V8">
        <v>0.30971660000000001</v>
      </c>
    </row>
    <row r="9" spans="1:22">
      <c r="C9">
        <v>5</v>
      </c>
      <c r="D9">
        <v>12</v>
      </c>
      <c r="E9">
        <v>17469</v>
      </c>
      <c r="F9">
        <v>4.2074529999999999E-2</v>
      </c>
      <c r="G9">
        <v>0.48099999999999998</v>
      </c>
      <c r="H9">
        <v>9675</v>
      </c>
      <c r="I9">
        <v>5.9018086999999997E-2</v>
      </c>
      <c r="J9">
        <v>7794</v>
      </c>
      <c r="K9">
        <v>2.1041826999999999E-2</v>
      </c>
      <c r="M9" s="10">
        <v>10</v>
      </c>
      <c r="N9">
        <v>0.11457286999999999</v>
      </c>
      <c r="O9">
        <v>0.16080401999999999</v>
      </c>
      <c r="P9">
        <v>0.2</v>
      </c>
      <c r="Q9">
        <v>0.22613064999999999</v>
      </c>
      <c r="R9" s="10">
        <v>10</v>
      </c>
      <c r="S9">
        <v>0.10954774</v>
      </c>
      <c r="T9">
        <v>0.15678391999999999</v>
      </c>
      <c r="U9">
        <v>0.19396985</v>
      </c>
      <c r="V9">
        <v>0.2241206</v>
      </c>
    </row>
    <row r="10" spans="1:22">
      <c r="C10">
        <v>5</v>
      </c>
      <c r="D10">
        <v>15</v>
      </c>
      <c r="E10">
        <v>17469</v>
      </c>
      <c r="F10">
        <v>1.6429104E-2</v>
      </c>
      <c r="G10">
        <v>0.55600000000000005</v>
      </c>
      <c r="H10">
        <v>9677</v>
      </c>
      <c r="I10">
        <v>2.2424304999999999E-2</v>
      </c>
      <c r="J10">
        <v>7792</v>
      </c>
      <c r="K10">
        <v>8.9835729999999999E-3</v>
      </c>
      <c r="M10" s="10">
        <v>11</v>
      </c>
      <c r="N10">
        <v>7.2448979999999996E-2</v>
      </c>
      <c r="O10">
        <v>9.2857145000000002E-2</v>
      </c>
      <c r="P10">
        <v>0.12346939</v>
      </c>
      <c r="Q10">
        <v>0.14285714999999999</v>
      </c>
      <c r="R10" s="10">
        <v>11</v>
      </c>
      <c r="S10">
        <v>6.6326529999999995E-2</v>
      </c>
      <c r="T10">
        <v>0.1</v>
      </c>
      <c r="U10">
        <v>0.12040816</v>
      </c>
      <c r="V10">
        <v>0.13877550999999999</v>
      </c>
    </row>
    <row r="11" spans="1:22">
      <c r="C11">
        <v>5</v>
      </c>
      <c r="D11">
        <v>20</v>
      </c>
      <c r="E11">
        <v>17469</v>
      </c>
      <c r="F11">
        <v>4.0070983000000003E-3</v>
      </c>
      <c r="G11">
        <v>0.628</v>
      </c>
      <c r="H11">
        <v>9675</v>
      </c>
      <c r="I11">
        <v>4.8578809999999997E-3</v>
      </c>
      <c r="J11">
        <v>7794</v>
      </c>
      <c r="K11">
        <v>2.9509879999999999E-3</v>
      </c>
      <c r="M11" s="10">
        <v>12</v>
      </c>
      <c r="N11">
        <v>5.3916579999999999E-2</v>
      </c>
      <c r="O11">
        <v>7.6297050000000005E-2</v>
      </c>
      <c r="P11">
        <v>9.8677516000000007E-2</v>
      </c>
      <c r="Q11">
        <v>0.11495422</v>
      </c>
      <c r="R11" s="10">
        <v>12</v>
      </c>
      <c r="S11">
        <v>4.6795524999999998E-2</v>
      </c>
      <c r="T11">
        <v>6.8158700000000003E-2</v>
      </c>
      <c r="U11">
        <v>8.6469989999999997E-2</v>
      </c>
      <c r="V11">
        <v>9.4608343999999997E-2</v>
      </c>
    </row>
    <row r="12" spans="1:22">
      <c r="C12">
        <v>5</v>
      </c>
      <c r="D12">
        <v>25</v>
      </c>
      <c r="E12">
        <v>17469</v>
      </c>
      <c r="F12">
        <v>1.0303967000000001E-3</v>
      </c>
      <c r="G12">
        <v>0.67200000000000004</v>
      </c>
      <c r="H12">
        <v>9660</v>
      </c>
      <c r="I12">
        <v>1.2422360000000001E-3</v>
      </c>
      <c r="J12">
        <v>7809</v>
      </c>
      <c r="K12">
        <v>7.6834419999999997E-4</v>
      </c>
      <c r="M12" s="10">
        <v>15</v>
      </c>
      <c r="N12">
        <v>1.9348270000000001E-2</v>
      </c>
      <c r="O12">
        <v>3.1568230000000003E-2</v>
      </c>
      <c r="P12">
        <v>3.7678209999999997E-2</v>
      </c>
      <c r="Q12">
        <v>4.0733195999999999E-2</v>
      </c>
      <c r="R12" s="10">
        <v>15</v>
      </c>
      <c r="S12">
        <v>1.8329939E-2</v>
      </c>
      <c r="T12">
        <v>2.7494910000000001E-2</v>
      </c>
      <c r="U12">
        <v>3.6659878E-2</v>
      </c>
      <c r="V12">
        <v>4.5824848000000001E-2</v>
      </c>
    </row>
    <row r="13" spans="1:22">
      <c r="C13">
        <v>5</v>
      </c>
      <c r="D13">
        <v>500</v>
      </c>
      <c r="E13">
        <v>17469</v>
      </c>
      <c r="F13">
        <v>0</v>
      </c>
      <c r="G13">
        <v>0.76300000000000001</v>
      </c>
      <c r="H13">
        <v>9620</v>
      </c>
      <c r="I13">
        <v>0</v>
      </c>
      <c r="J13">
        <v>7849</v>
      </c>
      <c r="K13">
        <v>0</v>
      </c>
      <c r="M13" s="10">
        <v>20</v>
      </c>
      <c r="N13">
        <v>1.0131713000000001E-3</v>
      </c>
      <c r="O13">
        <v>1.0131713000000001E-3</v>
      </c>
      <c r="P13">
        <v>2.0263426000000002E-3</v>
      </c>
      <c r="Q13">
        <v>5.0658559999999997E-3</v>
      </c>
      <c r="R13" s="10">
        <v>20</v>
      </c>
      <c r="S13">
        <v>7.0921984000000002E-3</v>
      </c>
      <c r="T13">
        <v>9.1185410000000008E-3</v>
      </c>
      <c r="U13">
        <v>9.1185410000000008E-3</v>
      </c>
      <c r="V13">
        <v>1.1144884000000001E-2</v>
      </c>
    </row>
    <row r="14" spans="1:22">
      <c r="C14">
        <v>10</v>
      </c>
      <c r="D14">
        <v>6</v>
      </c>
      <c r="E14">
        <v>17469</v>
      </c>
      <c r="F14">
        <v>0.46173219999999998</v>
      </c>
      <c r="G14">
        <v>0.23200000000000001</v>
      </c>
      <c r="H14">
        <v>7734</v>
      </c>
      <c r="I14">
        <v>0.52404963999999998</v>
      </c>
      <c r="J14">
        <v>9735</v>
      </c>
      <c r="K14">
        <v>0.41222394000000001</v>
      </c>
      <c r="M14" s="10">
        <v>25</v>
      </c>
      <c r="N14">
        <v>0</v>
      </c>
      <c r="O14">
        <v>0</v>
      </c>
      <c r="P14">
        <v>0</v>
      </c>
      <c r="Q14">
        <v>0</v>
      </c>
      <c r="R14" s="10">
        <v>25</v>
      </c>
      <c r="S14">
        <v>0</v>
      </c>
      <c r="T14">
        <v>6.0483869999999997E-3</v>
      </c>
      <c r="U14">
        <v>6.0483869999999997E-3</v>
      </c>
      <c r="V14">
        <v>7.0564514000000002E-3</v>
      </c>
    </row>
    <row r="15" spans="1:22">
      <c r="C15">
        <v>10</v>
      </c>
      <c r="D15">
        <v>7</v>
      </c>
      <c r="E15">
        <v>17469</v>
      </c>
      <c r="F15">
        <v>0.31329783999999999</v>
      </c>
      <c r="G15">
        <v>0.27400000000000002</v>
      </c>
      <c r="H15">
        <v>9443</v>
      </c>
      <c r="I15">
        <v>0.41056868000000002</v>
      </c>
      <c r="J15">
        <v>8026</v>
      </c>
      <c r="K15">
        <v>0.19885373000000001</v>
      </c>
      <c r="M15" s="10" t="s">
        <v>9</v>
      </c>
      <c r="N15">
        <v>0</v>
      </c>
      <c r="O15">
        <v>0</v>
      </c>
      <c r="P15">
        <v>0</v>
      </c>
      <c r="Q15">
        <v>0</v>
      </c>
      <c r="R15" s="10" t="s">
        <v>9</v>
      </c>
      <c r="S15">
        <v>0</v>
      </c>
      <c r="T15">
        <v>0</v>
      </c>
      <c r="U15">
        <v>0</v>
      </c>
      <c r="V15">
        <v>0</v>
      </c>
    </row>
    <row r="16" spans="1:22">
      <c r="C16">
        <v>10</v>
      </c>
      <c r="D16">
        <v>8</v>
      </c>
      <c r="E16">
        <v>17469</v>
      </c>
      <c r="F16">
        <v>0.24678000999999999</v>
      </c>
      <c r="G16">
        <v>0.312</v>
      </c>
      <c r="H16">
        <v>9600</v>
      </c>
      <c r="I16">
        <v>0.32114583000000002</v>
      </c>
      <c r="J16">
        <v>7869</v>
      </c>
      <c r="K16">
        <v>0.15605540000000001</v>
      </c>
      <c r="M16" s="10"/>
      <c r="N16" s="11"/>
      <c r="O16" s="11"/>
      <c r="P16" s="11"/>
      <c r="Q16" s="11"/>
      <c r="R16" s="10"/>
      <c r="S16" s="12"/>
      <c r="T16" s="12"/>
      <c r="U16" s="12"/>
      <c r="V16" s="12"/>
    </row>
    <row r="17" spans="3:22">
      <c r="C17">
        <v>10</v>
      </c>
      <c r="D17">
        <v>9</v>
      </c>
      <c r="E17">
        <v>17469</v>
      </c>
      <c r="F17">
        <v>0.17070237999999999</v>
      </c>
      <c r="G17">
        <v>0.35799999999999998</v>
      </c>
      <c r="H17">
        <v>9662</v>
      </c>
      <c r="I17">
        <v>0.23018008000000001</v>
      </c>
      <c r="J17">
        <v>7807</v>
      </c>
      <c r="K17">
        <v>9.7092349999999994E-2</v>
      </c>
      <c r="M17" s="10"/>
      <c r="N17" s="11"/>
      <c r="O17" s="11"/>
      <c r="P17" s="11"/>
      <c r="Q17" s="11"/>
      <c r="R17" s="10"/>
      <c r="S17" s="12"/>
      <c r="T17" s="12"/>
      <c r="U17" s="12"/>
      <c r="V17" s="12"/>
    </row>
    <row r="18" spans="3:22">
      <c r="C18">
        <v>10</v>
      </c>
      <c r="D18">
        <v>10</v>
      </c>
      <c r="E18">
        <v>17469</v>
      </c>
      <c r="F18">
        <v>0.11546168</v>
      </c>
      <c r="G18">
        <v>0.41</v>
      </c>
      <c r="H18">
        <v>9709</v>
      </c>
      <c r="I18">
        <v>0.15974869</v>
      </c>
      <c r="J18">
        <v>7760</v>
      </c>
      <c r="K18">
        <v>6.0051545999999997E-2</v>
      </c>
      <c r="M18" s="10"/>
      <c r="N18" s="11"/>
      <c r="O18" s="11"/>
      <c r="P18" s="11"/>
      <c r="Q18" s="11"/>
      <c r="R18" s="10"/>
      <c r="S18" s="12"/>
      <c r="T18" s="12"/>
      <c r="U18" s="12"/>
      <c r="V18" s="12"/>
    </row>
    <row r="19" spans="3:22">
      <c r="C19">
        <v>10</v>
      </c>
      <c r="D19">
        <v>11</v>
      </c>
      <c r="E19">
        <v>17469</v>
      </c>
      <c r="F19">
        <v>7.6249349999999994E-2</v>
      </c>
      <c r="G19">
        <v>0.45</v>
      </c>
      <c r="H19">
        <v>9671</v>
      </c>
      <c r="I19">
        <v>0.10619377000000001</v>
      </c>
      <c r="J19">
        <v>7798</v>
      </c>
      <c r="K19">
        <v>3.9112594000000001E-2</v>
      </c>
      <c r="M19" s="10"/>
      <c r="N19" s="11"/>
      <c r="O19" s="11"/>
      <c r="P19" s="11"/>
      <c r="Q19" s="11"/>
      <c r="R19" s="10"/>
      <c r="S19" s="12"/>
      <c r="T19" s="12"/>
      <c r="U19" s="12"/>
      <c r="V19" s="12"/>
    </row>
    <row r="20" spans="3:22">
      <c r="C20">
        <v>10</v>
      </c>
      <c r="D20">
        <v>12</v>
      </c>
      <c r="E20">
        <v>17469</v>
      </c>
      <c r="F20">
        <v>5.6328352999999998E-2</v>
      </c>
      <c r="G20">
        <v>0.48099999999999998</v>
      </c>
      <c r="H20">
        <v>9675</v>
      </c>
      <c r="I20">
        <v>7.8966410000000001E-2</v>
      </c>
      <c r="J20">
        <v>7794</v>
      </c>
      <c r="K20">
        <v>2.8226840999999999E-2</v>
      </c>
      <c r="M20" s="10"/>
      <c r="N20" s="11"/>
      <c r="O20" s="11"/>
      <c r="P20" s="11"/>
      <c r="Q20" s="11"/>
      <c r="R20" s="10"/>
      <c r="S20" s="12"/>
      <c r="T20" s="12"/>
      <c r="U20" s="12"/>
      <c r="V20" s="12"/>
    </row>
    <row r="21" spans="3:22">
      <c r="C21">
        <v>10</v>
      </c>
      <c r="D21">
        <v>15</v>
      </c>
      <c r="E21">
        <v>17469</v>
      </c>
      <c r="F21">
        <v>2.1752819999999999E-2</v>
      </c>
      <c r="G21">
        <v>0.55600000000000005</v>
      </c>
      <c r="H21">
        <v>9677</v>
      </c>
      <c r="I21">
        <v>2.9761289999999999E-2</v>
      </c>
      <c r="J21">
        <v>7792</v>
      </c>
      <c r="K21">
        <v>1.1806982000000001E-2</v>
      </c>
      <c r="M21" s="10"/>
      <c r="N21" s="11"/>
      <c r="O21" s="11"/>
      <c r="P21" s="11"/>
      <c r="Q21" s="11"/>
      <c r="R21" s="10"/>
      <c r="S21" s="12"/>
      <c r="T21" s="12"/>
      <c r="U21" s="12"/>
      <c r="V21" s="12"/>
    </row>
    <row r="22" spans="3:22">
      <c r="C22">
        <v>10</v>
      </c>
      <c r="D22">
        <v>20</v>
      </c>
      <c r="E22">
        <v>17469</v>
      </c>
      <c r="F22">
        <v>5.2664720000000003E-3</v>
      </c>
      <c r="G22">
        <v>0.628</v>
      </c>
      <c r="H22">
        <v>9675</v>
      </c>
      <c r="I22">
        <v>6.2015504000000003E-3</v>
      </c>
      <c r="J22">
        <v>7794</v>
      </c>
      <c r="K22">
        <v>4.1057224999999998E-3</v>
      </c>
      <c r="M22" s="10"/>
      <c r="N22" s="11"/>
      <c r="O22" s="11"/>
      <c r="P22" s="11"/>
      <c r="Q22" s="11"/>
      <c r="R22" s="10"/>
      <c r="S22" s="12"/>
      <c r="T22" s="12"/>
      <c r="U22" s="12"/>
      <c r="V22" s="12"/>
    </row>
    <row r="23" spans="3:22">
      <c r="C23">
        <v>10</v>
      </c>
      <c r="D23">
        <v>25</v>
      </c>
      <c r="E23">
        <v>17469</v>
      </c>
      <c r="F23">
        <v>1.3738623000000001E-3</v>
      </c>
      <c r="G23">
        <v>0.67200000000000004</v>
      </c>
      <c r="H23">
        <v>9660</v>
      </c>
      <c r="I23">
        <v>1.3457555999999999E-3</v>
      </c>
      <c r="J23">
        <v>7809</v>
      </c>
      <c r="K23">
        <v>1.4086311000000001E-3</v>
      </c>
      <c r="M23" s="10"/>
      <c r="N23" s="11"/>
      <c r="O23" s="11"/>
      <c r="P23" s="11"/>
      <c r="Q23" s="11"/>
      <c r="R23" s="10"/>
      <c r="S23" s="12"/>
      <c r="T23" s="12"/>
      <c r="U23" s="12"/>
      <c r="V23" s="12"/>
    </row>
    <row r="24" spans="3:22">
      <c r="C24">
        <v>10</v>
      </c>
      <c r="D24">
        <v>500</v>
      </c>
      <c r="E24">
        <v>17469</v>
      </c>
      <c r="F24">
        <v>0</v>
      </c>
      <c r="G24">
        <v>0.76300000000000001</v>
      </c>
      <c r="H24">
        <v>9620</v>
      </c>
      <c r="I24">
        <v>0</v>
      </c>
      <c r="J24">
        <v>7849</v>
      </c>
      <c r="K24">
        <v>0</v>
      </c>
      <c r="M24" s="10"/>
      <c r="N24" s="11"/>
      <c r="O24" s="11"/>
      <c r="P24" s="11"/>
      <c r="Q24" s="11"/>
      <c r="R24" s="10"/>
      <c r="S24" s="12"/>
      <c r="T24" s="12"/>
      <c r="U24" s="12"/>
      <c r="V24" s="12"/>
    </row>
    <row r="25" spans="3:22">
      <c r="C25">
        <v>20</v>
      </c>
      <c r="D25">
        <v>6</v>
      </c>
      <c r="E25">
        <v>17469</v>
      </c>
      <c r="F25">
        <v>0.53408897</v>
      </c>
      <c r="G25">
        <v>0.23200000000000001</v>
      </c>
      <c r="H25">
        <v>7734</v>
      </c>
      <c r="I25">
        <v>0.61145590000000005</v>
      </c>
      <c r="J25">
        <v>9735</v>
      </c>
      <c r="K25">
        <v>0.47262453999999998</v>
      </c>
      <c r="M25" s="10"/>
      <c r="N25" s="11"/>
      <c r="O25" s="11"/>
      <c r="P25" s="11"/>
      <c r="Q25" s="11"/>
      <c r="R25" s="10"/>
      <c r="S25" s="12"/>
      <c r="T25" s="12"/>
      <c r="U25" s="12"/>
      <c r="V25" s="12"/>
    </row>
    <row r="26" spans="3:22">
      <c r="C26">
        <v>20</v>
      </c>
      <c r="D26">
        <v>7</v>
      </c>
      <c r="E26">
        <v>17469</v>
      </c>
      <c r="F26">
        <v>0.37437746</v>
      </c>
      <c r="G26">
        <v>0.27400000000000002</v>
      </c>
      <c r="H26">
        <v>9443</v>
      </c>
      <c r="I26">
        <v>0.48459174999999999</v>
      </c>
      <c r="J26">
        <v>8026</v>
      </c>
      <c r="K26">
        <v>0.24470470999999999</v>
      </c>
      <c r="M26" s="10"/>
      <c r="N26" s="11"/>
      <c r="O26" s="11"/>
      <c r="P26" s="11"/>
      <c r="Q26" s="11"/>
      <c r="R26" s="10"/>
      <c r="S26" s="12"/>
      <c r="T26" s="12"/>
      <c r="U26" s="12"/>
      <c r="V26" s="12"/>
    </row>
    <row r="27" spans="3:22">
      <c r="C27">
        <v>20</v>
      </c>
      <c r="D27">
        <v>8</v>
      </c>
      <c r="E27">
        <v>17469</v>
      </c>
      <c r="F27">
        <v>0.30081859999999999</v>
      </c>
      <c r="G27">
        <v>0.312</v>
      </c>
      <c r="H27">
        <v>9600</v>
      </c>
      <c r="I27">
        <v>0.39229166999999998</v>
      </c>
      <c r="J27">
        <v>7869</v>
      </c>
      <c r="K27">
        <v>0.18922354</v>
      </c>
      <c r="M27" s="10"/>
      <c r="N27" s="11"/>
      <c r="O27" s="11"/>
      <c r="P27" s="11"/>
      <c r="Q27" s="11"/>
      <c r="R27" s="10"/>
      <c r="S27" s="12"/>
      <c r="T27" s="12"/>
      <c r="U27" s="12"/>
      <c r="V27" s="12"/>
    </row>
    <row r="28" spans="3:22">
      <c r="C28">
        <v>20</v>
      </c>
      <c r="D28">
        <v>9</v>
      </c>
      <c r="E28">
        <v>17469</v>
      </c>
      <c r="F28">
        <v>0.21151754</v>
      </c>
      <c r="G28">
        <v>0.35799999999999998</v>
      </c>
      <c r="H28">
        <v>9662</v>
      </c>
      <c r="I28">
        <v>0.28513765000000002</v>
      </c>
      <c r="J28">
        <v>7807</v>
      </c>
      <c r="K28">
        <v>0.120404765</v>
      </c>
      <c r="M28" s="10"/>
      <c r="N28" s="11"/>
      <c r="O28" s="11"/>
      <c r="P28" s="11"/>
      <c r="Q28" s="11"/>
      <c r="R28" s="10"/>
      <c r="S28" s="12"/>
      <c r="T28" s="12"/>
      <c r="U28" s="12"/>
      <c r="V28" s="12"/>
    </row>
    <row r="29" spans="3:22">
      <c r="C29">
        <v>20</v>
      </c>
      <c r="D29">
        <v>10</v>
      </c>
      <c r="E29">
        <v>17469</v>
      </c>
      <c r="F29">
        <v>0.14499971</v>
      </c>
      <c r="G29">
        <v>0.41</v>
      </c>
      <c r="H29">
        <v>9709</v>
      </c>
      <c r="I29">
        <v>0.20156556</v>
      </c>
      <c r="J29">
        <v>7760</v>
      </c>
      <c r="K29">
        <v>7.4226803999999993E-2</v>
      </c>
      <c r="M29" s="10"/>
      <c r="N29" s="11"/>
      <c r="O29" s="11"/>
      <c r="P29" s="11"/>
      <c r="Q29" s="11"/>
      <c r="R29" s="10"/>
      <c r="S29" s="12"/>
      <c r="T29" s="12"/>
      <c r="U29" s="12"/>
      <c r="V29" s="12"/>
    </row>
    <row r="30" spans="3:22">
      <c r="C30">
        <v>20</v>
      </c>
      <c r="D30">
        <v>11</v>
      </c>
      <c r="E30">
        <v>17469</v>
      </c>
      <c r="F30">
        <v>9.6628316000000006E-2</v>
      </c>
      <c r="G30">
        <v>0.45</v>
      </c>
      <c r="H30">
        <v>9671</v>
      </c>
      <c r="I30">
        <v>0.13555992</v>
      </c>
      <c r="J30">
        <v>7798</v>
      </c>
      <c r="K30">
        <v>4.8345730000000003E-2</v>
      </c>
      <c r="M30" s="10"/>
      <c r="N30" s="11"/>
      <c r="O30" s="11"/>
      <c r="P30" s="11"/>
      <c r="Q30" s="11"/>
      <c r="R30" s="10"/>
      <c r="S30" s="12"/>
      <c r="T30" s="12"/>
      <c r="U30" s="12"/>
      <c r="V30" s="12"/>
    </row>
    <row r="31" spans="3:22">
      <c r="C31">
        <v>20</v>
      </c>
      <c r="D31">
        <v>12</v>
      </c>
      <c r="E31">
        <v>17469</v>
      </c>
      <c r="F31">
        <v>6.9494529999999999E-2</v>
      </c>
      <c r="G31">
        <v>0.48099999999999998</v>
      </c>
      <c r="H31">
        <v>9675</v>
      </c>
      <c r="I31">
        <v>9.7674419999999998E-2</v>
      </c>
      <c r="J31">
        <v>7794</v>
      </c>
      <c r="K31">
        <v>3.4513727000000001E-2</v>
      </c>
      <c r="M31" s="10"/>
      <c r="N31" s="11"/>
      <c r="O31" s="11"/>
      <c r="P31" s="11"/>
      <c r="Q31" s="11"/>
      <c r="R31" s="10"/>
      <c r="S31" s="12"/>
      <c r="T31" s="12"/>
      <c r="U31" s="12"/>
      <c r="V31" s="12"/>
    </row>
    <row r="32" spans="3:22">
      <c r="C32">
        <v>20</v>
      </c>
      <c r="D32">
        <v>15</v>
      </c>
      <c r="E32">
        <v>17469</v>
      </c>
      <c r="F32">
        <v>2.7420000999999999E-2</v>
      </c>
      <c r="G32">
        <v>0.55600000000000005</v>
      </c>
      <c r="H32">
        <v>9677</v>
      </c>
      <c r="I32">
        <v>3.7718300000000003E-2</v>
      </c>
      <c r="J32">
        <v>7792</v>
      </c>
      <c r="K32">
        <v>1.463039E-2</v>
      </c>
      <c r="M32" s="10"/>
      <c r="N32" s="11"/>
      <c r="O32" s="11"/>
      <c r="P32" s="11"/>
      <c r="Q32" s="11"/>
      <c r="R32" s="10"/>
      <c r="S32" s="12"/>
      <c r="T32" s="12"/>
      <c r="U32" s="12"/>
      <c r="V32" s="12"/>
    </row>
    <row r="33" spans="3:22">
      <c r="C33">
        <v>20</v>
      </c>
      <c r="D33">
        <v>20</v>
      </c>
      <c r="E33">
        <v>17469</v>
      </c>
      <c r="F33">
        <v>6.8693113999999996E-3</v>
      </c>
      <c r="G33">
        <v>0.628</v>
      </c>
      <c r="H33">
        <v>9675</v>
      </c>
      <c r="I33">
        <v>7.9586559999999997E-3</v>
      </c>
      <c r="J33">
        <v>7794</v>
      </c>
      <c r="K33">
        <v>5.5170645999999997E-3</v>
      </c>
      <c r="M33" s="9" t="s">
        <v>80</v>
      </c>
      <c r="N33" s="5"/>
      <c r="O33" s="5"/>
      <c r="P33" s="5"/>
      <c r="Q33" s="5"/>
      <c r="R33" s="9" t="s">
        <v>25</v>
      </c>
      <c r="S33" s="5"/>
      <c r="T33" s="5"/>
      <c r="U33" s="5"/>
      <c r="V33" s="5"/>
    </row>
    <row r="34" spans="3:22">
      <c r="C34">
        <v>20</v>
      </c>
      <c r="D34">
        <v>25</v>
      </c>
      <c r="E34">
        <v>17469</v>
      </c>
      <c r="F34">
        <v>1.8890605999999999E-3</v>
      </c>
      <c r="G34">
        <v>0.67200000000000004</v>
      </c>
      <c r="H34">
        <v>9660</v>
      </c>
      <c r="I34">
        <v>2.0703933999999999E-3</v>
      </c>
      <c r="J34">
        <v>7809</v>
      </c>
      <c r="K34">
        <v>1.6647458999999999E-3</v>
      </c>
      <c r="M34" s="9" t="s">
        <v>104</v>
      </c>
      <c r="N34" s="5"/>
      <c r="O34" s="5"/>
      <c r="P34" s="5"/>
      <c r="Q34" s="5"/>
      <c r="R34" s="9" t="s">
        <v>26</v>
      </c>
      <c r="S34" s="5"/>
      <c r="T34" s="5"/>
      <c r="U34" s="5"/>
      <c r="V34" s="5"/>
    </row>
    <row r="35" spans="3:22">
      <c r="C35">
        <v>20</v>
      </c>
      <c r="D35">
        <v>500</v>
      </c>
      <c r="E35">
        <v>17469</v>
      </c>
      <c r="F35">
        <v>0</v>
      </c>
      <c r="G35">
        <v>0.76300000000000001</v>
      </c>
      <c r="H35">
        <v>9620</v>
      </c>
      <c r="I35">
        <v>0</v>
      </c>
      <c r="J35">
        <v>7849</v>
      </c>
      <c r="K35">
        <v>0</v>
      </c>
      <c r="M35" s="5"/>
      <c r="N35" s="10">
        <v>5</v>
      </c>
      <c r="O35" s="10">
        <v>10</v>
      </c>
      <c r="P35" s="10">
        <v>20</v>
      </c>
      <c r="Q35" s="10">
        <v>40</v>
      </c>
      <c r="R35" s="5"/>
      <c r="S35" s="10">
        <v>5</v>
      </c>
      <c r="T35" s="10">
        <v>10</v>
      </c>
      <c r="U35" s="10">
        <v>20</v>
      </c>
      <c r="V35" s="10">
        <v>40</v>
      </c>
    </row>
    <row r="36" spans="3:22">
      <c r="C36">
        <v>40</v>
      </c>
      <c r="D36">
        <v>6</v>
      </c>
      <c r="E36">
        <v>17469</v>
      </c>
      <c r="F36">
        <v>0.56946593999999995</v>
      </c>
      <c r="G36">
        <v>0.23200000000000001</v>
      </c>
      <c r="H36">
        <v>7734</v>
      </c>
      <c r="I36">
        <v>0.66149469999999999</v>
      </c>
      <c r="J36">
        <v>9735</v>
      </c>
      <c r="K36">
        <v>0.49635336000000002</v>
      </c>
      <c r="M36" s="10">
        <v>6</v>
      </c>
      <c r="N36">
        <v>0.36825234000000001</v>
      </c>
      <c r="O36">
        <v>0.46173219999999998</v>
      </c>
      <c r="P36">
        <v>0.53408897</v>
      </c>
      <c r="Q36">
        <v>0.56946593999999995</v>
      </c>
      <c r="R36" s="5"/>
      <c r="S36" s="5"/>
      <c r="T36" s="5"/>
      <c r="U36" s="5"/>
      <c r="V36" s="5"/>
    </row>
    <row r="37" spans="3:22">
      <c r="C37">
        <v>40</v>
      </c>
      <c r="D37">
        <v>7</v>
      </c>
      <c r="E37">
        <v>17469</v>
      </c>
      <c r="F37">
        <v>0.41118553000000002</v>
      </c>
      <c r="G37">
        <v>0.27400000000000002</v>
      </c>
      <c r="H37">
        <v>9443</v>
      </c>
      <c r="I37">
        <v>0.53372865999999997</v>
      </c>
      <c r="J37">
        <v>8026</v>
      </c>
      <c r="K37">
        <v>0.26700722999999998</v>
      </c>
      <c r="M37" s="10">
        <v>7</v>
      </c>
      <c r="N37">
        <v>0.23183925</v>
      </c>
      <c r="O37">
        <v>0.31329783999999999</v>
      </c>
      <c r="P37">
        <v>0.37437746</v>
      </c>
      <c r="Q37">
        <v>0.41118553000000002</v>
      </c>
      <c r="R37" s="5"/>
      <c r="S37" s="5"/>
      <c r="T37" s="5"/>
      <c r="U37" s="5"/>
      <c r="V37" s="5"/>
    </row>
    <row r="38" spans="3:22">
      <c r="C38">
        <v>40</v>
      </c>
      <c r="D38">
        <v>8</v>
      </c>
      <c r="E38">
        <v>17469</v>
      </c>
      <c r="F38">
        <v>0.33384854000000003</v>
      </c>
      <c r="G38">
        <v>0.312</v>
      </c>
      <c r="H38">
        <v>9600</v>
      </c>
      <c r="I38">
        <v>0.43541667000000001</v>
      </c>
      <c r="J38">
        <v>7869</v>
      </c>
      <c r="K38">
        <v>0.20993774000000001</v>
      </c>
      <c r="M38" s="10">
        <v>8</v>
      </c>
      <c r="N38">
        <v>0.17911729000000001</v>
      </c>
      <c r="O38">
        <v>0.24678000999999999</v>
      </c>
      <c r="P38">
        <v>0.30081859999999999</v>
      </c>
      <c r="Q38">
        <v>0.33384854000000003</v>
      </c>
      <c r="R38" s="5"/>
      <c r="S38" s="5"/>
      <c r="T38" s="5"/>
      <c r="U38" s="5"/>
      <c r="V38" s="5"/>
    </row>
    <row r="39" spans="3:22">
      <c r="C39">
        <v>40</v>
      </c>
      <c r="D39">
        <v>9</v>
      </c>
      <c r="E39">
        <v>17469</v>
      </c>
      <c r="F39">
        <v>0.23996793999999999</v>
      </c>
      <c r="G39">
        <v>0.35799999999999998</v>
      </c>
      <c r="H39">
        <v>9662</v>
      </c>
      <c r="I39">
        <v>0.32353549999999998</v>
      </c>
      <c r="J39">
        <v>7807</v>
      </c>
      <c r="K39">
        <v>0.13654411999999999</v>
      </c>
      <c r="M39" s="10">
        <v>9</v>
      </c>
      <c r="N39">
        <v>0.12387658</v>
      </c>
      <c r="O39">
        <v>0.17070237999999999</v>
      </c>
      <c r="P39">
        <v>0.21151754</v>
      </c>
      <c r="Q39">
        <v>0.23996793999999999</v>
      </c>
      <c r="R39" s="5"/>
      <c r="S39" s="5"/>
      <c r="T39" s="5"/>
      <c r="U39" s="5"/>
      <c r="V39" s="5"/>
    </row>
    <row r="40" spans="3:22">
      <c r="C40">
        <v>40</v>
      </c>
      <c r="D40">
        <v>10</v>
      </c>
      <c r="E40">
        <v>17469</v>
      </c>
      <c r="F40">
        <v>0.16743946000000001</v>
      </c>
      <c r="G40">
        <v>0.41</v>
      </c>
      <c r="H40">
        <v>9709</v>
      </c>
      <c r="I40">
        <v>0.23431867000000001</v>
      </c>
      <c r="J40">
        <v>7760</v>
      </c>
      <c r="K40">
        <v>8.3762883999999996E-2</v>
      </c>
      <c r="M40" s="10">
        <v>10</v>
      </c>
      <c r="N40">
        <v>8.4607020000000005E-2</v>
      </c>
      <c r="O40">
        <v>0.11546168</v>
      </c>
      <c r="P40">
        <v>0.14499971</v>
      </c>
      <c r="Q40">
        <v>0.16743946000000001</v>
      </c>
      <c r="R40" s="5"/>
      <c r="S40" s="5"/>
      <c r="T40" s="5"/>
      <c r="U40" s="5"/>
      <c r="V40" s="5"/>
    </row>
    <row r="41" spans="3:22">
      <c r="C41">
        <v>40</v>
      </c>
      <c r="D41">
        <v>11</v>
      </c>
      <c r="E41">
        <v>17469</v>
      </c>
      <c r="F41">
        <v>0.11008071</v>
      </c>
      <c r="G41">
        <v>0.45</v>
      </c>
      <c r="H41">
        <v>9671</v>
      </c>
      <c r="I41">
        <v>0.15458586999999999</v>
      </c>
      <c r="J41">
        <v>7798</v>
      </c>
      <c r="K41">
        <v>5.4885867999999997E-2</v>
      </c>
      <c r="M41" s="10">
        <v>11</v>
      </c>
      <c r="N41">
        <v>5.5927640000000001E-2</v>
      </c>
      <c r="O41">
        <v>7.6249349999999994E-2</v>
      </c>
      <c r="P41">
        <v>9.6628316000000006E-2</v>
      </c>
      <c r="Q41">
        <v>0.11008071</v>
      </c>
      <c r="R41" s="5"/>
      <c r="S41" s="5"/>
      <c r="T41" s="5"/>
      <c r="U41" s="5"/>
      <c r="V41" s="5"/>
    </row>
    <row r="42" spans="3:22">
      <c r="C42">
        <v>40</v>
      </c>
      <c r="D42">
        <v>12</v>
      </c>
      <c r="E42">
        <v>17469</v>
      </c>
      <c r="F42">
        <v>7.9741253999999998E-2</v>
      </c>
      <c r="G42">
        <v>0.48099999999999998</v>
      </c>
      <c r="H42">
        <v>9675</v>
      </c>
      <c r="I42">
        <v>0.1121447</v>
      </c>
      <c r="J42">
        <v>7794</v>
      </c>
      <c r="K42">
        <v>3.9517577999999998E-2</v>
      </c>
      <c r="M42" s="10">
        <v>12</v>
      </c>
      <c r="N42">
        <v>4.2074529999999999E-2</v>
      </c>
      <c r="O42">
        <v>5.6328352999999998E-2</v>
      </c>
      <c r="P42">
        <v>6.9494529999999999E-2</v>
      </c>
      <c r="Q42">
        <v>7.9741253999999998E-2</v>
      </c>
      <c r="R42" s="5"/>
      <c r="S42" s="5"/>
      <c r="T42" s="5"/>
      <c r="U42" s="5"/>
      <c r="V42" s="5"/>
    </row>
    <row r="43" spans="3:22">
      <c r="C43">
        <v>40</v>
      </c>
      <c r="D43">
        <v>15</v>
      </c>
      <c r="E43">
        <v>17469</v>
      </c>
      <c r="F43">
        <v>3.1827807E-2</v>
      </c>
      <c r="G43">
        <v>0.55600000000000005</v>
      </c>
      <c r="H43">
        <v>9677</v>
      </c>
      <c r="I43">
        <v>4.4745274000000002E-2</v>
      </c>
      <c r="J43">
        <v>7792</v>
      </c>
      <c r="K43">
        <v>1.5785420000000001E-2</v>
      </c>
      <c r="M43" s="10">
        <v>15</v>
      </c>
      <c r="N43">
        <v>1.6429104E-2</v>
      </c>
      <c r="O43">
        <v>2.1752819999999999E-2</v>
      </c>
      <c r="P43">
        <v>2.7420000999999999E-2</v>
      </c>
      <c r="Q43">
        <v>3.1827807E-2</v>
      </c>
      <c r="R43" s="5"/>
      <c r="S43" s="5"/>
      <c r="T43" s="5"/>
      <c r="U43" s="5"/>
      <c r="V43" s="5"/>
    </row>
    <row r="44" spans="3:22">
      <c r="C44">
        <v>40</v>
      </c>
      <c r="D44">
        <v>20</v>
      </c>
      <c r="E44">
        <v>17469</v>
      </c>
      <c r="F44">
        <v>8.0714410000000004E-3</v>
      </c>
      <c r="G44">
        <v>0.628</v>
      </c>
      <c r="H44">
        <v>9675</v>
      </c>
      <c r="I44">
        <v>9.8191210000000001E-3</v>
      </c>
      <c r="J44">
        <v>7794</v>
      </c>
      <c r="K44">
        <v>5.9019759999999998E-3</v>
      </c>
      <c r="M44" s="10">
        <v>20</v>
      </c>
      <c r="N44">
        <v>4.0070983000000003E-3</v>
      </c>
      <c r="O44">
        <v>5.2664720000000003E-3</v>
      </c>
      <c r="P44">
        <v>6.8693113999999996E-3</v>
      </c>
      <c r="Q44">
        <v>8.0714410000000004E-3</v>
      </c>
      <c r="R44" s="5"/>
      <c r="S44" s="5"/>
      <c r="T44" s="5"/>
      <c r="U44" s="5"/>
      <c r="V44" s="5"/>
    </row>
    <row r="45" spans="3:22">
      <c r="C45">
        <v>40</v>
      </c>
      <c r="D45">
        <v>25</v>
      </c>
      <c r="E45">
        <v>17469</v>
      </c>
      <c r="F45">
        <v>2.3470145999999999E-3</v>
      </c>
      <c r="G45">
        <v>0.67200000000000004</v>
      </c>
      <c r="H45">
        <v>9660</v>
      </c>
      <c r="I45">
        <v>2.173913E-3</v>
      </c>
      <c r="J45">
        <v>7809</v>
      </c>
      <c r="K45">
        <v>2.5611472999999998E-3</v>
      </c>
      <c r="M45" s="10">
        <v>25</v>
      </c>
      <c r="N45">
        <v>1.0303967000000001E-3</v>
      </c>
      <c r="O45">
        <v>1.3738623000000001E-3</v>
      </c>
      <c r="P45">
        <v>1.8890605999999999E-3</v>
      </c>
      <c r="Q45">
        <v>2.3470145999999999E-3</v>
      </c>
      <c r="R45" s="5"/>
      <c r="S45" s="5"/>
      <c r="T45" s="5"/>
      <c r="U45" s="5"/>
      <c r="V45" s="5"/>
    </row>
    <row r="46" spans="3:22">
      <c r="C46">
        <v>40</v>
      </c>
      <c r="D46">
        <v>500</v>
      </c>
      <c r="E46">
        <v>17469</v>
      </c>
      <c r="F46">
        <v>0</v>
      </c>
      <c r="G46">
        <v>0.76300000000000001</v>
      </c>
      <c r="H46">
        <v>9620</v>
      </c>
      <c r="I46">
        <v>0</v>
      </c>
      <c r="J46">
        <v>7849</v>
      </c>
      <c r="K46">
        <v>0</v>
      </c>
      <c r="M46" s="10" t="s">
        <v>9</v>
      </c>
      <c r="N46">
        <v>0</v>
      </c>
      <c r="O46">
        <v>0</v>
      </c>
      <c r="P46">
        <v>0</v>
      </c>
      <c r="Q46">
        <v>0</v>
      </c>
      <c r="R46" s="5"/>
      <c r="S46" s="5"/>
      <c r="T46" s="5"/>
      <c r="U46" s="5"/>
      <c r="V46" s="5"/>
    </row>
    <row r="47" spans="3:22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3:22" s="14" customFormat="1"/>
    <row r="49" spans="1:15">
      <c r="A49" s="1" t="s">
        <v>26</v>
      </c>
    </row>
    <row r="50" spans="1:15">
      <c r="C50">
        <v>5</v>
      </c>
      <c r="D50">
        <v>6</v>
      </c>
      <c r="E50">
        <v>3832</v>
      </c>
      <c r="F50">
        <v>0.38491648000000001</v>
      </c>
      <c r="G50">
        <v>0.14699999999999999</v>
      </c>
      <c r="H50">
        <v>2436</v>
      </c>
      <c r="I50">
        <v>0.39449918</v>
      </c>
      <c r="J50">
        <v>1396</v>
      </c>
      <c r="K50">
        <v>0.36819485000000002</v>
      </c>
    </row>
    <row r="51" spans="1:15">
      <c r="C51">
        <v>5</v>
      </c>
      <c r="D51">
        <v>7</v>
      </c>
      <c r="E51">
        <v>3832</v>
      </c>
      <c r="F51">
        <v>0.3303758</v>
      </c>
      <c r="G51">
        <v>0.17799999999999999</v>
      </c>
      <c r="H51">
        <v>2826</v>
      </c>
      <c r="I51">
        <v>0.39278131999999999</v>
      </c>
      <c r="J51">
        <v>1006</v>
      </c>
      <c r="K51">
        <v>0.15506959000000001</v>
      </c>
      <c r="M51">
        <v>5</v>
      </c>
      <c r="N51">
        <v>6</v>
      </c>
      <c r="O51">
        <v>0.37152180000000001</v>
      </c>
    </row>
    <row r="52" spans="1:15">
      <c r="C52">
        <v>5</v>
      </c>
      <c r="D52">
        <v>8</v>
      </c>
      <c r="E52">
        <v>3832</v>
      </c>
      <c r="F52">
        <v>0.34264090000000003</v>
      </c>
      <c r="G52">
        <v>0.20300000000000001</v>
      </c>
      <c r="H52">
        <v>2844</v>
      </c>
      <c r="I52">
        <v>0.41244723999999999</v>
      </c>
      <c r="J52">
        <v>988</v>
      </c>
      <c r="K52">
        <v>0.1417004</v>
      </c>
      <c r="M52">
        <v>5</v>
      </c>
      <c r="N52">
        <v>7</v>
      </c>
      <c r="O52">
        <v>0.21916868</v>
      </c>
    </row>
    <row r="53" spans="1:15">
      <c r="C53">
        <v>5</v>
      </c>
      <c r="D53">
        <v>9</v>
      </c>
      <c r="E53">
        <v>3832</v>
      </c>
      <c r="F53">
        <v>0.34759918000000001</v>
      </c>
      <c r="G53">
        <v>0.23499999999999999</v>
      </c>
      <c r="H53">
        <v>2866</v>
      </c>
      <c r="I53">
        <v>0.41032796999999999</v>
      </c>
      <c r="J53">
        <v>966</v>
      </c>
      <c r="K53">
        <v>0.16149068</v>
      </c>
      <c r="M53">
        <v>5</v>
      </c>
      <c r="N53">
        <v>8</v>
      </c>
      <c r="O53">
        <v>0.17519752999999999</v>
      </c>
    </row>
    <row r="54" spans="1:15">
      <c r="C54">
        <v>5</v>
      </c>
      <c r="D54">
        <v>10</v>
      </c>
      <c r="E54">
        <v>3832</v>
      </c>
      <c r="F54">
        <v>0.35594989999999999</v>
      </c>
      <c r="G54">
        <v>0.26700000000000002</v>
      </c>
      <c r="H54">
        <v>2862</v>
      </c>
      <c r="I54">
        <v>0.41369669999999997</v>
      </c>
      <c r="J54">
        <v>970</v>
      </c>
      <c r="K54">
        <v>0.18556700000000001</v>
      </c>
      <c r="M54">
        <v>5</v>
      </c>
      <c r="N54">
        <v>9</v>
      </c>
      <c r="O54">
        <v>0.12298179400000001</v>
      </c>
    </row>
    <row r="55" spans="1:15">
      <c r="C55">
        <v>5</v>
      </c>
      <c r="D55">
        <v>11</v>
      </c>
      <c r="E55">
        <v>3832</v>
      </c>
      <c r="F55">
        <v>0.35960334999999999</v>
      </c>
      <c r="G55">
        <v>0.29399999999999998</v>
      </c>
      <c r="H55">
        <v>2878</v>
      </c>
      <c r="I55">
        <v>0.41695621999999999</v>
      </c>
      <c r="J55">
        <v>954</v>
      </c>
      <c r="K55">
        <v>0.18658279999999999</v>
      </c>
      <c r="M55">
        <v>5</v>
      </c>
      <c r="N55">
        <v>10</v>
      </c>
      <c r="O55">
        <v>8.1243560000000006E-2</v>
      </c>
    </row>
    <row r="56" spans="1:15">
      <c r="C56">
        <v>5</v>
      </c>
      <c r="D56">
        <v>12</v>
      </c>
      <c r="E56">
        <v>3832</v>
      </c>
      <c r="F56">
        <v>0.36064717000000002</v>
      </c>
      <c r="G56">
        <v>0.317</v>
      </c>
      <c r="H56">
        <v>2886</v>
      </c>
      <c r="I56">
        <v>0.42238393000000002</v>
      </c>
      <c r="J56">
        <v>946</v>
      </c>
      <c r="K56">
        <v>0.17230444</v>
      </c>
      <c r="M56">
        <v>5</v>
      </c>
      <c r="N56">
        <v>11</v>
      </c>
      <c r="O56">
        <v>5.2559256999999998E-2</v>
      </c>
    </row>
    <row r="57" spans="1:15">
      <c r="C57">
        <v>5</v>
      </c>
      <c r="D57">
        <v>15</v>
      </c>
      <c r="E57">
        <v>3832</v>
      </c>
      <c r="F57">
        <v>0.35673280000000002</v>
      </c>
      <c r="G57">
        <v>0.372</v>
      </c>
      <c r="H57">
        <v>2880</v>
      </c>
      <c r="I57">
        <v>0.40243055999999999</v>
      </c>
      <c r="J57">
        <v>952</v>
      </c>
      <c r="K57">
        <v>0.2184874</v>
      </c>
      <c r="M57">
        <v>5</v>
      </c>
      <c r="N57">
        <v>12</v>
      </c>
      <c r="O57">
        <v>3.6757126000000001E-2</v>
      </c>
    </row>
    <row r="58" spans="1:15">
      <c r="C58">
        <v>5</v>
      </c>
      <c r="D58">
        <v>20</v>
      </c>
      <c r="E58">
        <v>3832</v>
      </c>
      <c r="F58">
        <v>0.33846554000000001</v>
      </c>
      <c r="G58">
        <v>0.437</v>
      </c>
      <c r="H58">
        <v>2890</v>
      </c>
      <c r="I58">
        <v>0.37231832999999998</v>
      </c>
      <c r="J58">
        <v>942</v>
      </c>
      <c r="K58">
        <v>0.23460722000000001</v>
      </c>
      <c r="M58">
        <v>5</v>
      </c>
      <c r="N58">
        <v>15</v>
      </c>
      <c r="O58">
        <v>1.3912745000000001E-2</v>
      </c>
    </row>
    <row r="59" spans="1:15">
      <c r="C59">
        <v>5</v>
      </c>
      <c r="D59">
        <v>25</v>
      </c>
      <c r="E59">
        <v>3832</v>
      </c>
      <c r="F59">
        <v>0.329071</v>
      </c>
      <c r="G59">
        <v>0.48299999999999998</v>
      </c>
      <c r="H59">
        <v>2876</v>
      </c>
      <c r="I59">
        <v>0.34874827000000003</v>
      </c>
      <c r="J59">
        <v>956</v>
      </c>
      <c r="K59">
        <v>0.26987448000000003</v>
      </c>
      <c r="M59">
        <v>5</v>
      </c>
      <c r="N59">
        <v>20</v>
      </c>
      <c r="O59">
        <v>5.3246305000000001E-3</v>
      </c>
    </row>
    <row r="60" spans="1:15">
      <c r="C60">
        <v>5</v>
      </c>
      <c r="D60">
        <v>500</v>
      </c>
      <c r="E60">
        <v>3832</v>
      </c>
      <c r="F60">
        <v>0.40344468</v>
      </c>
      <c r="G60">
        <v>0.748</v>
      </c>
      <c r="H60">
        <v>2576</v>
      </c>
      <c r="I60">
        <v>0.47282610000000003</v>
      </c>
      <c r="J60">
        <v>1256</v>
      </c>
      <c r="K60">
        <v>0.2611465</v>
      </c>
      <c r="M60">
        <v>5</v>
      </c>
      <c r="N60">
        <v>25</v>
      </c>
      <c r="O60">
        <v>4.4658192999999999E-3</v>
      </c>
    </row>
    <row r="61" spans="1:15">
      <c r="C61">
        <v>10</v>
      </c>
      <c r="D61">
        <v>6</v>
      </c>
      <c r="E61">
        <v>3832</v>
      </c>
      <c r="F61">
        <v>0.46242171999999998</v>
      </c>
      <c r="G61">
        <v>0.14699999999999999</v>
      </c>
      <c r="H61">
        <v>2436</v>
      </c>
      <c r="I61">
        <v>0.47660097000000001</v>
      </c>
      <c r="J61">
        <v>1396</v>
      </c>
      <c r="K61">
        <v>0.43767908</v>
      </c>
      <c r="M61">
        <v>5</v>
      </c>
      <c r="N61">
        <v>500</v>
      </c>
      <c r="O61">
        <v>0</v>
      </c>
    </row>
    <row r="62" spans="1:15">
      <c r="C62">
        <v>10</v>
      </c>
      <c r="D62">
        <v>7</v>
      </c>
      <c r="E62">
        <v>3832</v>
      </c>
      <c r="F62">
        <v>0.39248433999999999</v>
      </c>
      <c r="G62">
        <v>0.17799999999999999</v>
      </c>
      <c r="H62">
        <v>2826</v>
      </c>
      <c r="I62">
        <v>0.44975229999999999</v>
      </c>
      <c r="J62">
        <v>1006</v>
      </c>
      <c r="K62">
        <v>0.23161034</v>
      </c>
      <c r="M62">
        <v>10</v>
      </c>
      <c r="N62">
        <v>6</v>
      </c>
      <c r="O62">
        <v>0.46307110000000001</v>
      </c>
    </row>
    <row r="63" spans="1:15">
      <c r="C63">
        <v>10</v>
      </c>
      <c r="D63">
        <v>8</v>
      </c>
      <c r="E63">
        <v>3832</v>
      </c>
      <c r="F63">
        <v>0.39039665000000001</v>
      </c>
      <c r="G63">
        <v>0.20300000000000001</v>
      </c>
      <c r="H63">
        <v>2844</v>
      </c>
      <c r="I63">
        <v>0.45112517000000002</v>
      </c>
      <c r="J63">
        <v>988</v>
      </c>
      <c r="K63">
        <v>0.21558705</v>
      </c>
      <c r="M63">
        <v>10</v>
      </c>
      <c r="N63">
        <v>7</v>
      </c>
      <c r="O63">
        <v>0.30041224</v>
      </c>
    </row>
    <row r="64" spans="1:15">
      <c r="C64">
        <v>10</v>
      </c>
      <c r="D64">
        <v>9</v>
      </c>
      <c r="E64">
        <v>3832</v>
      </c>
      <c r="F64">
        <v>0.38830896999999998</v>
      </c>
      <c r="G64">
        <v>0.23499999999999999</v>
      </c>
      <c r="H64">
        <v>2866</v>
      </c>
      <c r="I64">
        <v>0.44173065</v>
      </c>
      <c r="J64">
        <v>966</v>
      </c>
      <c r="K64">
        <v>0.22981367</v>
      </c>
      <c r="M64">
        <v>10</v>
      </c>
      <c r="N64">
        <v>8</v>
      </c>
      <c r="O64">
        <v>0.23754723</v>
      </c>
    </row>
    <row r="65" spans="3:15">
      <c r="C65">
        <v>10</v>
      </c>
      <c r="D65">
        <v>10</v>
      </c>
      <c r="E65">
        <v>3832</v>
      </c>
      <c r="F65">
        <v>0.38674322</v>
      </c>
      <c r="G65">
        <v>0.26700000000000002</v>
      </c>
      <c r="H65">
        <v>2862</v>
      </c>
      <c r="I65">
        <v>0.43815514</v>
      </c>
      <c r="J65">
        <v>970</v>
      </c>
      <c r="K65">
        <v>0.23505154</v>
      </c>
      <c r="M65">
        <v>10</v>
      </c>
      <c r="N65">
        <v>9</v>
      </c>
      <c r="O65">
        <v>0.17313638000000001</v>
      </c>
    </row>
    <row r="66" spans="3:15">
      <c r="C66">
        <v>10</v>
      </c>
      <c r="D66">
        <v>11</v>
      </c>
      <c r="E66">
        <v>3832</v>
      </c>
      <c r="F66">
        <v>0.37969730000000002</v>
      </c>
      <c r="G66">
        <v>0.29399999999999998</v>
      </c>
      <c r="H66">
        <v>2878</v>
      </c>
      <c r="I66">
        <v>0.43641417999999998</v>
      </c>
      <c r="J66">
        <v>954</v>
      </c>
      <c r="K66">
        <v>0.20859539999999999</v>
      </c>
      <c r="M66">
        <v>10</v>
      </c>
      <c r="N66">
        <v>10</v>
      </c>
      <c r="O66">
        <v>0.11164548000000001</v>
      </c>
    </row>
    <row r="67" spans="3:15">
      <c r="C67">
        <v>10</v>
      </c>
      <c r="D67">
        <v>12</v>
      </c>
      <c r="E67">
        <v>3832</v>
      </c>
      <c r="F67">
        <v>0.38021922000000002</v>
      </c>
      <c r="G67">
        <v>0.317</v>
      </c>
      <c r="H67">
        <v>2886</v>
      </c>
      <c r="I67">
        <v>0.44040193999999999</v>
      </c>
      <c r="J67">
        <v>946</v>
      </c>
      <c r="K67">
        <v>0.19661734</v>
      </c>
      <c r="M67">
        <v>10</v>
      </c>
      <c r="N67">
        <v>11</v>
      </c>
      <c r="O67">
        <v>7.0937819999999999E-2</v>
      </c>
    </row>
    <row r="68" spans="3:15">
      <c r="C68">
        <v>10</v>
      </c>
      <c r="D68">
        <v>15</v>
      </c>
      <c r="E68">
        <v>3832</v>
      </c>
      <c r="F68">
        <v>0.36899789999999999</v>
      </c>
      <c r="G68">
        <v>0.372</v>
      </c>
      <c r="H68">
        <v>2880</v>
      </c>
      <c r="I68">
        <v>0.4138889</v>
      </c>
      <c r="J68">
        <v>952</v>
      </c>
      <c r="K68">
        <v>0.23319328</v>
      </c>
      <c r="M68">
        <v>10</v>
      </c>
      <c r="N68">
        <v>12</v>
      </c>
      <c r="O68">
        <v>5.0154585000000002E-2</v>
      </c>
    </row>
    <row r="69" spans="3:15">
      <c r="C69">
        <v>10</v>
      </c>
      <c r="D69">
        <v>20</v>
      </c>
      <c r="E69">
        <v>3832</v>
      </c>
      <c r="F69">
        <v>0.34890395000000002</v>
      </c>
      <c r="G69">
        <v>0.437</v>
      </c>
      <c r="H69">
        <v>2890</v>
      </c>
      <c r="I69">
        <v>0.38373702999999998</v>
      </c>
      <c r="J69">
        <v>942</v>
      </c>
      <c r="K69">
        <v>0.24203822</v>
      </c>
      <c r="M69">
        <v>10</v>
      </c>
      <c r="N69">
        <v>15</v>
      </c>
      <c r="O69">
        <v>1.9752663E-2</v>
      </c>
    </row>
    <row r="70" spans="3:15">
      <c r="C70">
        <v>10</v>
      </c>
      <c r="D70">
        <v>25</v>
      </c>
      <c r="E70">
        <v>3832</v>
      </c>
      <c r="F70">
        <v>0.33559497999999999</v>
      </c>
      <c r="G70">
        <v>0.48299999999999998</v>
      </c>
      <c r="H70">
        <v>2876</v>
      </c>
      <c r="I70">
        <v>0.35674548</v>
      </c>
      <c r="J70">
        <v>956</v>
      </c>
      <c r="K70">
        <v>0.27196651999999999</v>
      </c>
      <c r="M70">
        <v>10</v>
      </c>
      <c r="N70">
        <v>20</v>
      </c>
      <c r="O70">
        <v>6.1834419999999999E-3</v>
      </c>
    </row>
    <row r="71" spans="3:15">
      <c r="C71">
        <v>10</v>
      </c>
      <c r="D71">
        <v>500</v>
      </c>
      <c r="E71">
        <v>3832</v>
      </c>
      <c r="F71">
        <v>0.40344468</v>
      </c>
      <c r="G71">
        <v>0.748</v>
      </c>
      <c r="H71">
        <v>2576</v>
      </c>
      <c r="I71">
        <v>0.47282610000000003</v>
      </c>
      <c r="J71">
        <v>1256</v>
      </c>
      <c r="K71">
        <v>0.2611465</v>
      </c>
      <c r="M71">
        <v>10</v>
      </c>
      <c r="N71">
        <v>25</v>
      </c>
      <c r="O71">
        <v>5.6681554000000004E-3</v>
      </c>
    </row>
    <row r="72" spans="3:15">
      <c r="C72">
        <v>20</v>
      </c>
      <c r="D72">
        <v>6</v>
      </c>
      <c r="E72">
        <v>3832</v>
      </c>
      <c r="F72">
        <v>0.48590814999999998</v>
      </c>
      <c r="G72">
        <v>0.14699999999999999</v>
      </c>
      <c r="H72">
        <v>2436</v>
      </c>
      <c r="I72">
        <v>0.50287353999999995</v>
      </c>
      <c r="J72">
        <v>1396</v>
      </c>
      <c r="K72">
        <v>0.45630372000000002</v>
      </c>
      <c r="M72">
        <v>10</v>
      </c>
      <c r="N72">
        <v>500</v>
      </c>
      <c r="O72">
        <v>9.7904499999999992E-3</v>
      </c>
    </row>
    <row r="73" spans="3:15">
      <c r="C73">
        <v>20</v>
      </c>
      <c r="D73">
        <v>7</v>
      </c>
      <c r="E73">
        <v>3832</v>
      </c>
      <c r="F73">
        <v>0.40683717000000003</v>
      </c>
      <c r="G73">
        <v>0.17799999999999999</v>
      </c>
      <c r="H73">
        <v>2826</v>
      </c>
      <c r="I73">
        <v>0.46673745</v>
      </c>
      <c r="J73">
        <v>1006</v>
      </c>
      <c r="K73">
        <v>0.23856859</v>
      </c>
      <c r="M73">
        <v>20</v>
      </c>
      <c r="N73">
        <v>6</v>
      </c>
      <c r="O73">
        <v>0.52645140000000001</v>
      </c>
    </row>
    <row r="74" spans="3:15">
      <c r="C74">
        <v>20</v>
      </c>
      <c r="D74">
        <v>8</v>
      </c>
      <c r="E74">
        <v>3832</v>
      </c>
      <c r="F74">
        <v>0.40240081999999999</v>
      </c>
      <c r="G74">
        <v>0.20300000000000001</v>
      </c>
      <c r="H74">
        <v>2844</v>
      </c>
      <c r="I74">
        <v>0.46132206999999997</v>
      </c>
      <c r="J74">
        <v>988</v>
      </c>
      <c r="K74">
        <v>0.23279352</v>
      </c>
      <c r="M74">
        <v>20</v>
      </c>
      <c r="N74">
        <v>7</v>
      </c>
      <c r="O74">
        <v>0.35795260000000001</v>
      </c>
    </row>
    <row r="75" spans="3:15">
      <c r="C75">
        <v>20</v>
      </c>
      <c r="D75">
        <v>9</v>
      </c>
      <c r="E75">
        <v>3832</v>
      </c>
      <c r="F75">
        <v>0.39639875000000002</v>
      </c>
      <c r="G75">
        <v>0.23499999999999999</v>
      </c>
      <c r="H75">
        <v>2866</v>
      </c>
      <c r="I75">
        <v>0.45080249999999999</v>
      </c>
      <c r="J75">
        <v>966</v>
      </c>
      <c r="K75">
        <v>0.23498964</v>
      </c>
      <c r="M75">
        <v>20</v>
      </c>
      <c r="N75">
        <v>8</v>
      </c>
      <c r="O75">
        <v>0.28392306</v>
      </c>
    </row>
    <row r="76" spans="3:15">
      <c r="C76">
        <v>20</v>
      </c>
      <c r="D76">
        <v>10</v>
      </c>
      <c r="E76">
        <v>3832</v>
      </c>
      <c r="F76">
        <v>0.39248433999999999</v>
      </c>
      <c r="G76">
        <v>0.26700000000000002</v>
      </c>
      <c r="H76">
        <v>2862</v>
      </c>
      <c r="I76">
        <v>0.44479384999999999</v>
      </c>
      <c r="J76">
        <v>970</v>
      </c>
      <c r="K76">
        <v>0.23814431999999999</v>
      </c>
      <c r="M76">
        <v>20</v>
      </c>
      <c r="N76">
        <v>9</v>
      </c>
      <c r="O76">
        <v>0.20388182999999999</v>
      </c>
    </row>
    <row r="77" spans="3:15">
      <c r="C77">
        <v>20</v>
      </c>
      <c r="D77">
        <v>11</v>
      </c>
      <c r="E77">
        <v>3832</v>
      </c>
      <c r="F77">
        <v>0.38413360000000002</v>
      </c>
      <c r="G77">
        <v>0.29399999999999998</v>
      </c>
      <c r="H77">
        <v>2878</v>
      </c>
      <c r="I77">
        <v>0.44197360000000002</v>
      </c>
      <c r="J77">
        <v>954</v>
      </c>
      <c r="K77">
        <v>0.20964360000000001</v>
      </c>
      <c r="M77">
        <v>20</v>
      </c>
      <c r="N77">
        <v>10</v>
      </c>
      <c r="O77">
        <v>0.13723806</v>
      </c>
    </row>
    <row r="78" spans="3:15">
      <c r="C78">
        <v>20</v>
      </c>
      <c r="D78">
        <v>12</v>
      </c>
      <c r="E78">
        <v>3832</v>
      </c>
      <c r="F78">
        <v>0.38465554000000002</v>
      </c>
      <c r="G78">
        <v>0.317</v>
      </c>
      <c r="H78">
        <v>2886</v>
      </c>
      <c r="I78">
        <v>0.44559944000000001</v>
      </c>
      <c r="J78">
        <v>946</v>
      </c>
      <c r="K78">
        <v>0.19873150000000001</v>
      </c>
      <c r="M78">
        <v>20</v>
      </c>
      <c r="N78">
        <v>11</v>
      </c>
      <c r="O78">
        <v>8.8285810000000006E-2</v>
      </c>
    </row>
    <row r="79" spans="3:15">
      <c r="C79">
        <v>20</v>
      </c>
      <c r="D79">
        <v>15</v>
      </c>
      <c r="E79">
        <v>3832</v>
      </c>
      <c r="F79">
        <v>0.37108558000000003</v>
      </c>
      <c r="G79">
        <v>0.372</v>
      </c>
      <c r="H79">
        <v>2880</v>
      </c>
      <c r="I79">
        <v>0.41666666000000002</v>
      </c>
      <c r="J79">
        <v>952</v>
      </c>
      <c r="K79">
        <v>0.23319328</v>
      </c>
      <c r="M79">
        <v>20</v>
      </c>
      <c r="N79">
        <v>12</v>
      </c>
      <c r="O79">
        <v>6.3036755E-2</v>
      </c>
    </row>
    <row r="80" spans="3:15">
      <c r="C80">
        <v>20</v>
      </c>
      <c r="D80">
        <v>20</v>
      </c>
      <c r="E80">
        <v>3832</v>
      </c>
      <c r="F80">
        <v>0.34994779999999998</v>
      </c>
      <c r="G80">
        <v>0.437</v>
      </c>
      <c r="H80">
        <v>2890</v>
      </c>
      <c r="I80">
        <v>0.38512109999999999</v>
      </c>
      <c r="J80">
        <v>942</v>
      </c>
      <c r="K80">
        <v>0.24203822</v>
      </c>
      <c r="M80">
        <v>20</v>
      </c>
      <c r="N80">
        <v>15</v>
      </c>
      <c r="O80">
        <v>2.3187907000000001E-2</v>
      </c>
    </row>
    <row r="81" spans="3:15">
      <c r="C81">
        <v>20</v>
      </c>
      <c r="D81">
        <v>25</v>
      </c>
      <c r="E81">
        <v>3832</v>
      </c>
      <c r="F81">
        <v>0.33637785999999997</v>
      </c>
      <c r="G81">
        <v>0.48299999999999998</v>
      </c>
      <c r="H81">
        <v>2876</v>
      </c>
      <c r="I81">
        <v>0.35778860000000001</v>
      </c>
      <c r="J81">
        <v>956</v>
      </c>
      <c r="K81">
        <v>0.27196651999999999</v>
      </c>
      <c r="M81">
        <v>20</v>
      </c>
      <c r="N81">
        <v>20</v>
      </c>
      <c r="O81">
        <v>6.8704914000000004E-3</v>
      </c>
    </row>
    <row r="82" spans="3:15">
      <c r="C82">
        <v>20</v>
      </c>
      <c r="D82">
        <v>500</v>
      </c>
      <c r="E82">
        <v>3832</v>
      </c>
      <c r="F82">
        <v>0.40344468</v>
      </c>
      <c r="G82">
        <v>0.748</v>
      </c>
      <c r="H82">
        <v>2576</v>
      </c>
      <c r="I82">
        <v>0.47282610000000003</v>
      </c>
      <c r="J82">
        <v>1256</v>
      </c>
      <c r="K82">
        <v>0.2611465</v>
      </c>
      <c r="M82">
        <v>20</v>
      </c>
      <c r="N82">
        <v>25</v>
      </c>
      <c r="O82">
        <v>6.0116800000000001E-3</v>
      </c>
    </row>
    <row r="83" spans="3:15">
      <c r="C83">
        <v>40</v>
      </c>
      <c r="D83">
        <v>6</v>
      </c>
      <c r="E83">
        <v>3832</v>
      </c>
      <c r="F83">
        <v>0.49765136999999998</v>
      </c>
      <c r="G83">
        <v>0.14699999999999999</v>
      </c>
      <c r="H83">
        <v>2436</v>
      </c>
      <c r="I83">
        <v>0.5151888</v>
      </c>
      <c r="J83">
        <v>1396</v>
      </c>
      <c r="K83">
        <v>0.46704869999999998</v>
      </c>
      <c r="M83">
        <v>20</v>
      </c>
      <c r="N83">
        <v>500</v>
      </c>
      <c r="O83">
        <v>9.7904499999999992E-3</v>
      </c>
    </row>
    <row r="84" spans="3:15">
      <c r="C84">
        <v>40</v>
      </c>
      <c r="D84">
        <v>7</v>
      </c>
      <c r="E84">
        <v>3832</v>
      </c>
      <c r="F84">
        <v>0.41466596999999999</v>
      </c>
      <c r="G84">
        <v>0.17799999999999999</v>
      </c>
      <c r="H84">
        <v>2826</v>
      </c>
      <c r="I84">
        <v>0.47593772000000001</v>
      </c>
      <c r="J84">
        <v>1006</v>
      </c>
      <c r="K84">
        <v>0.24254472999999999</v>
      </c>
      <c r="M84">
        <v>40</v>
      </c>
      <c r="N84">
        <v>6</v>
      </c>
      <c r="O84">
        <v>0.56595669999999998</v>
      </c>
    </row>
    <row r="85" spans="3:15">
      <c r="C85">
        <v>40</v>
      </c>
      <c r="D85">
        <v>8</v>
      </c>
      <c r="E85">
        <v>3832</v>
      </c>
      <c r="F85">
        <v>0.41022965</v>
      </c>
      <c r="G85">
        <v>0.20300000000000001</v>
      </c>
      <c r="H85">
        <v>2844</v>
      </c>
      <c r="I85">
        <v>0.47081574999999998</v>
      </c>
      <c r="J85">
        <v>988</v>
      </c>
      <c r="K85">
        <v>0.23582996000000001</v>
      </c>
      <c r="M85">
        <v>40</v>
      </c>
      <c r="N85">
        <v>7</v>
      </c>
      <c r="O85">
        <v>0.39848850000000002</v>
      </c>
    </row>
    <row r="86" spans="3:15">
      <c r="C86">
        <v>40</v>
      </c>
      <c r="D86">
        <v>9</v>
      </c>
      <c r="E86">
        <v>3832</v>
      </c>
      <c r="F86">
        <v>0.40083507000000002</v>
      </c>
      <c r="G86">
        <v>0.23499999999999999</v>
      </c>
      <c r="H86">
        <v>2866</v>
      </c>
      <c r="I86">
        <v>0.45673412000000002</v>
      </c>
      <c r="J86">
        <v>966</v>
      </c>
      <c r="K86">
        <v>0.23498964</v>
      </c>
      <c r="M86">
        <v>40</v>
      </c>
      <c r="N86">
        <v>8</v>
      </c>
      <c r="O86">
        <v>0.32256954999999998</v>
      </c>
    </row>
    <row r="87" spans="3:15">
      <c r="C87">
        <v>40</v>
      </c>
      <c r="D87">
        <v>10</v>
      </c>
      <c r="E87">
        <v>3832</v>
      </c>
      <c r="F87">
        <v>0.39613777</v>
      </c>
      <c r="G87">
        <v>0.26700000000000002</v>
      </c>
      <c r="H87">
        <v>2862</v>
      </c>
      <c r="I87">
        <v>0.44968553999999999</v>
      </c>
      <c r="J87">
        <v>970</v>
      </c>
      <c r="K87">
        <v>0.23814431999999999</v>
      </c>
      <c r="M87">
        <v>40</v>
      </c>
      <c r="N87">
        <v>9</v>
      </c>
      <c r="O87">
        <v>0.23153555000000001</v>
      </c>
    </row>
    <row r="88" spans="3:15">
      <c r="C88">
        <v>40</v>
      </c>
      <c r="D88">
        <v>11</v>
      </c>
      <c r="E88">
        <v>3832</v>
      </c>
      <c r="F88">
        <v>0.38622129999999999</v>
      </c>
      <c r="G88">
        <v>0.29399999999999998</v>
      </c>
      <c r="H88">
        <v>2878</v>
      </c>
      <c r="I88">
        <v>0.44475330000000002</v>
      </c>
      <c r="J88">
        <v>954</v>
      </c>
      <c r="K88">
        <v>0.20964360000000001</v>
      </c>
      <c r="M88">
        <v>40</v>
      </c>
      <c r="N88">
        <v>10</v>
      </c>
      <c r="O88">
        <v>0.15905187000000001</v>
      </c>
    </row>
    <row r="89" spans="3:15">
      <c r="C89">
        <v>40</v>
      </c>
      <c r="D89">
        <v>12</v>
      </c>
      <c r="E89">
        <v>3832</v>
      </c>
      <c r="F89">
        <v>0.38648227000000002</v>
      </c>
      <c r="G89">
        <v>0.317</v>
      </c>
      <c r="H89">
        <v>2886</v>
      </c>
      <c r="I89">
        <v>0.44802496000000003</v>
      </c>
      <c r="J89">
        <v>946</v>
      </c>
      <c r="K89">
        <v>0.19873150000000001</v>
      </c>
      <c r="M89">
        <v>40</v>
      </c>
      <c r="N89">
        <v>11</v>
      </c>
      <c r="O89">
        <v>0.10237032</v>
      </c>
    </row>
    <row r="90" spans="3:15">
      <c r="C90">
        <v>40</v>
      </c>
      <c r="D90">
        <v>15</v>
      </c>
      <c r="E90">
        <v>3832</v>
      </c>
      <c r="F90">
        <v>0.37186846000000001</v>
      </c>
      <c r="G90">
        <v>0.372</v>
      </c>
      <c r="H90">
        <v>2880</v>
      </c>
      <c r="I90">
        <v>0.41770834000000001</v>
      </c>
      <c r="J90">
        <v>952</v>
      </c>
      <c r="K90">
        <v>0.23319328</v>
      </c>
      <c r="M90">
        <v>40</v>
      </c>
      <c r="N90">
        <v>12</v>
      </c>
      <c r="O90">
        <v>7.3514250000000003E-2</v>
      </c>
    </row>
    <row r="91" spans="3:15">
      <c r="C91">
        <v>40</v>
      </c>
      <c r="D91">
        <v>20</v>
      </c>
      <c r="E91">
        <v>3832</v>
      </c>
      <c r="F91">
        <v>0.35046973999999997</v>
      </c>
      <c r="G91">
        <v>0.437</v>
      </c>
      <c r="H91">
        <v>2890</v>
      </c>
      <c r="I91">
        <v>0.38581314999999999</v>
      </c>
      <c r="J91">
        <v>942</v>
      </c>
      <c r="K91">
        <v>0.24203822</v>
      </c>
      <c r="M91">
        <v>40</v>
      </c>
      <c r="N91">
        <v>15</v>
      </c>
      <c r="O91">
        <v>2.7653727999999999E-2</v>
      </c>
    </row>
    <row r="92" spans="3:15">
      <c r="C92">
        <v>40</v>
      </c>
      <c r="D92">
        <v>25</v>
      </c>
      <c r="E92">
        <v>3832</v>
      </c>
      <c r="F92">
        <v>0.33689980000000003</v>
      </c>
      <c r="G92">
        <v>0.48299999999999998</v>
      </c>
      <c r="H92">
        <v>2876</v>
      </c>
      <c r="I92">
        <v>0.35848400000000002</v>
      </c>
      <c r="J92">
        <v>956</v>
      </c>
      <c r="K92">
        <v>0.27196651999999999</v>
      </c>
      <c r="M92">
        <v>40</v>
      </c>
      <c r="N92">
        <v>20</v>
      </c>
      <c r="O92">
        <v>9.1034010000000005E-3</v>
      </c>
    </row>
    <row r="93" spans="3:15">
      <c r="C93">
        <v>40</v>
      </c>
      <c r="D93">
        <v>500</v>
      </c>
      <c r="E93">
        <v>3832</v>
      </c>
      <c r="F93">
        <v>0.40344468</v>
      </c>
      <c r="G93">
        <v>0.748</v>
      </c>
      <c r="H93">
        <v>2576</v>
      </c>
      <c r="I93">
        <v>0.47282610000000003</v>
      </c>
      <c r="J93">
        <v>1256</v>
      </c>
      <c r="K93">
        <v>0.2611465</v>
      </c>
      <c r="M93">
        <v>40</v>
      </c>
      <c r="N93">
        <v>25</v>
      </c>
      <c r="O93">
        <v>6.6987289999999996E-3</v>
      </c>
    </row>
    <row r="94" spans="3:15">
      <c r="M94">
        <v>40</v>
      </c>
      <c r="N94">
        <v>500</v>
      </c>
      <c r="O94">
        <v>9.7904499999999992E-3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workbookViewId="0">
      <selection activeCell="P5" sqref="P5:P15"/>
    </sheetView>
  </sheetViews>
  <sheetFormatPr baseColWidth="10" defaultRowHeight="15" x14ac:dyDescent="0"/>
  <cols>
    <col min="9" max="9" width="14" customWidth="1"/>
    <col min="11" max="11" width="23.83203125" customWidth="1"/>
    <col min="12" max="15" width="9.83203125" customWidth="1"/>
    <col min="16" max="18" width="10.1640625" customWidth="1"/>
  </cols>
  <sheetData>
    <row r="1" spans="1:28">
      <c r="A1" t="s">
        <v>27</v>
      </c>
    </row>
    <row r="2" spans="1:28">
      <c r="A2" s="1" t="s">
        <v>106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S2" s="9" t="s">
        <v>23</v>
      </c>
      <c r="T2" s="5"/>
      <c r="U2" s="5"/>
      <c r="V2" s="5"/>
      <c r="W2" s="5"/>
      <c r="X2" s="9" t="s">
        <v>25</v>
      </c>
      <c r="Y2" s="5"/>
      <c r="Z2" s="5"/>
      <c r="AA2" s="5"/>
      <c r="AB2" s="5"/>
    </row>
    <row r="3" spans="1:28">
      <c r="C3">
        <v>5</v>
      </c>
      <c r="D3">
        <v>6</v>
      </c>
      <c r="E3">
        <v>17253</v>
      </c>
      <c r="F3">
        <v>0.37912246999999999</v>
      </c>
      <c r="G3">
        <v>0.191</v>
      </c>
      <c r="H3">
        <v>7641</v>
      </c>
      <c r="I3">
        <v>0.30297083000000002</v>
      </c>
      <c r="J3">
        <v>9612</v>
      </c>
      <c r="K3">
        <v>0.43965875999999998</v>
      </c>
      <c r="S3" s="9" t="s">
        <v>30</v>
      </c>
      <c r="T3" s="5"/>
      <c r="U3" s="5"/>
      <c r="V3" s="5"/>
      <c r="W3" s="5"/>
      <c r="X3" s="9" t="s">
        <v>30</v>
      </c>
      <c r="Y3" s="5"/>
      <c r="Z3" s="5"/>
      <c r="AA3" s="5"/>
      <c r="AB3" s="5"/>
    </row>
    <row r="4" spans="1:28">
      <c r="C4">
        <v>5</v>
      </c>
      <c r="D4">
        <v>7</v>
      </c>
      <c r="E4">
        <v>17253</v>
      </c>
      <c r="F4">
        <v>0.24436330000000001</v>
      </c>
      <c r="G4">
        <v>0.22500000000000001</v>
      </c>
      <c r="H4">
        <v>9378</v>
      </c>
      <c r="I4">
        <v>0.24514822999999999</v>
      </c>
      <c r="J4">
        <v>7875</v>
      </c>
      <c r="K4">
        <v>0.24342857000000001</v>
      </c>
      <c r="M4" s="10">
        <v>5</v>
      </c>
      <c r="N4" s="10">
        <v>10</v>
      </c>
      <c r="O4" s="10">
        <v>20</v>
      </c>
      <c r="P4" s="10">
        <v>40</v>
      </c>
      <c r="S4" s="5"/>
      <c r="T4" s="10">
        <v>5</v>
      </c>
      <c r="U4" s="10">
        <v>10</v>
      </c>
      <c r="V4" s="10">
        <v>20</v>
      </c>
      <c r="W4" s="10">
        <v>40</v>
      </c>
      <c r="X4" s="5"/>
      <c r="Y4" s="10">
        <v>5</v>
      </c>
      <c r="Z4" s="10">
        <v>10</v>
      </c>
      <c r="AA4" s="10">
        <v>20</v>
      </c>
      <c r="AB4" s="10">
        <v>40</v>
      </c>
    </row>
    <row r="5" spans="1:28">
      <c r="C5">
        <v>5</v>
      </c>
      <c r="D5">
        <v>8</v>
      </c>
      <c r="E5">
        <v>17253</v>
      </c>
      <c r="F5">
        <v>0.21306438999999999</v>
      </c>
      <c r="G5">
        <v>0.25700000000000001</v>
      </c>
      <c r="H5">
        <v>9414</v>
      </c>
      <c r="I5">
        <v>0.22647122</v>
      </c>
      <c r="J5">
        <v>7839</v>
      </c>
      <c r="K5">
        <v>0.19696389</v>
      </c>
      <c r="L5" s="10">
        <v>6</v>
      </c>
      <c r="M5">
        <v>0.37912246999999999</v>
      </c>
      <c r="N5">
        <v>0.51150525000000002</v>
      </c>
      <c r="O5">
        <v>0.65571206999999998</v>
      </c>
      <c r="P5">
        <v>0.76815630000000001</v>
      </c>
      <c r="S5" s="10">
        <v>6</v>
      </c>
      <c r="T5">
        <v>0.36345515</v>
      </c>
      <c r="U5">
        <v>0.48770764</v>
      </c>
      <c r="V5">
        <v>0.64318940000000002</v>
      </c>
      <c r="W5">
        <v>0.75481725</v>
      </c>
      <c r="X5" s="10">
        <v>6</v>
      </c>
      <c r="Y5">
        <v>0.47788750000000002</v>
      </c>
      <c r="Z5">
        <v>0.59596395000000002</v>
      </c>
      <c r="AA5">
        <v>0.69772434000000005</v>
      </c>
      <c r="AB5">
        <v>0.7934736</v>
      </c>
    </row>
    <row r="6" spans="1:28">
      <c r="C6">
        <v>5</v>
      </c>
      <c r="D6">
        <v>9</v>
      </c>
      <c r="E6">
        <v>17253</v>
      </c>
      <c r="F6">
        <v>0.16860834999999999</v>
      </c>
      <c r="G6">
        <v>0.29399999999999998</v>
      </c>
      <c r="H6">
        <v>9378</v>
      </c>
      <c r="I6">
        <v>0.19417787</v>
      </c>
      <c r="J6">
        <v>7875</v>
      </c>
      <c r="K6">
        <v>0.13815872000000001</v>
      </c>
      <c r="L6" s="10">
        <v>7</v>
      </c>
      <c r="M6">
        <v>0.24436330000000001</v>
      </c>
      <c r="N6">
        <v>0.37489129999999998</v>
      </c>
      <c r="O6">
        <v>0.52274966</v>
      </c>
      <c r="P6">
        <v>0.65159683999999995</v>
      </c>
      <c r="S6" s="10">
        <v>7</v>
      </c>
      <c r="T6">
        <v>0.30995718</v>
      </c>
      <c r="U6">
        <v>0.42451820000000001</v>
      </c>
      <c r="V6">
        <v>0.56905779999999995</v>
      </c>
      <c r="W6">
        <v>0.68522483000000001</v>
      </c>
      <c r="X6" s="10">
        <v>7</v>
      </c>
      <c r="Y6">
        <v>0.27314344000000002</v>
      </c>
      <c r="Z6">
        <v>0.38657170000000002</v>
      </c>
      <c r="AA6">
        <v>0.51729400000000003</v>
      </c>
      <c r="AB6">
        <v>0.64394709999999999</v>
      </c>
    </row>
    <row r="7" spans="1:28">
      <c r="C7">
        <v>5</v>
      </c>
      <c r="D7">
        <v>10</v>
      </c>
      <c r="E7">
        <v>17253</v>
      </c>
      <c r="F7">
        <v>0.13568654999999999</v>
      </c>
      <c r="G7">
        <v>0.33500000000000002</v>
      </c>
      <c r="H7">
        <v>9486</v>
      </c>
      <c r="I7">
        <v>0.15907652999999999</v>
      </c>
      <c r="J7">
        <v>7767</v>
      </c>
      <c r="K7">
        <v>0.10711986599999999</v>
      </c>
      <c r="L7" s="10">
        <v>8</v>
      </c>
      <c r="M7">
        <v>0.21306438999999999</v>
      </c>
      <c r="N7">
        <v>0.33246392000000002</v>
      </c>
      <c r="O7">
        <v>0.47255550000000002</v>
      </c>
      <c r="P7">
        <v>0.60006959999999998</v>
      </c>
      <c r="S7" s="10">
        <v>8</v>
      </c>
      <c r="T7">
        <v>0.28758509999999998</v>
      </c>
      <c r="U7">
        <v>0.38816133000000003</v>
      </c>
      <c r="V7">
        <v>0.52907280000000001</v>
      </c>
      <c r="W7">
        <v>0.64117336000000003</v>
      </c>
      <c r="X7" s="10">
        <v>8</v>
      </c>
      <c r="Y7">
        <v>0.20623377000000001</v>
      </c>
      <c r="Z7">
        <v>0.31064936999999998</v>
      </c>
      <c r="AA7">
        <v>0.43272727999999999</v>
      </c>
      <c r="AB7">
        <v>0.56935066000000001</v>
      </c>
    </row>
    <row r="8" spans="1:28">
      <c r="C8">
        <v>5</v>
      </c>
      <c r="D8">
        <v>11</v>
      </c>
      <c r="E8">
        <v>17253</v>
      </c>
      <c r="F8">
        <v>0.10612647</v>
      </c>
      <c r="G8">
        <v>0.372</v>
      </c>
      <c r="H8">
        <v>9441</v>
      </c>
      <c r="I8">
        <v>0.13653214</v>
      </c>
      <c r="J8">
        <v>7812</v>
      </c>
      <c r="K8">
        <v>6.9380440000000002E-2</v>
      </c>
      <c r="L8" s="10">
        <v>9</v>
      </c>
      <c r="M8">
        <v>0.16860834999999999</v>
      </c>
      <c r="N8">
        <v>0.26598272000000001</v>
      </c>
      <c r="O8">
        <v>0.39593115000000001</v>
      </c>
      <c r="P8">
        <v>0.511911</v>
      </c>
      <c r="S8" s="10">
        <v>9</v>
      </c>
      <c r="T8">
        <v>0.2433835</v>
      </c>
      <c r="U8">
        <v>0.33056563</v>
      </c>
      <c r="V8">
        <v>0.47379345</v>
      </c>
      <c r="W8">
        <v>0.57965750000000005</v>
      </c>
      <c r="X8" s="10">
        <v>9</v>
      </c>
      <c r="Y8">
        <v>0.15521762</v>
      </c>
      <c r="Z8">
        <v>0.23072889999999999</v>
      </c>
      <c r="AA8">
        <v>0.34032511999999998</v>
      </c>
      <c r="AB8">
        <v>0.4504457</v>
      </c>
    </row>
    <row r="9" spans="1:28">
      <c r="C9">
        <v>5</v>
      </c>
      <c r="D9">
        <v>12</v>
      </c>
      <c r="E9">
        <v>17253</v>
      </c>
      <c r="F9">
        <v>9.3664869999999997E-2</v>
      </c>
      <c r="G9">
        <v>0.39700000000000002</v>
      </c>
      <c r="H9">
        <v>9387</v>
      </c>
      <c r="I9">
        <v>0.11824864</v>
      </c>
      <c r="J9">
        <v>7866</v>
      </c>
      <c r="K9">
        <v>6.4327486000000003E-2</v>
      </c>
      <c r="L9" s="10">
        <v>10</v>
      </c>
      <c r="M9">
        <v>0.13568654999999999</v>
      </c>
      <c r="N9">
        <v>0.21213700999999999</v>
      </c>
      <c r="O9">
        <v>0.32092969999999998</v>
      </c>
      <c r="P9">
        <v>0.43482292</v>
      </c>
      <c r="S9" s="10">
        <v>10</v>
      </c>
      <c r="T9">
        <v>0.21128948</v>
      </c>
      <c r="U9">
        <v>0.28845157999999999</v>
      </c>
      <c r="V9">
        <v>0.41532882999999998</v>
      </c>
      <c r="W9">
        <v>0.52045569999999997</v>
      </c>
      <c r="X9" s="10">
        <v>10</v>
      </c>
      <c r="Y9">
        <v>0.10772464399999999</v>
      </c>
      <c r="Z9">
        <v>0.16710457000000001</v>
      </c>
      <c r="AA9">
        <v>0.26537045999999997</v>
      </c>
      <c r="AB9">
        <v>0.37099316999999998</v>
      </c>
    </row>
    <row r="10" spans="1:28">
      <c r="C10">
        <v>5</v>
      </c>
      <c r="D10">
        <v>15</v>
      </c>
      <c r="E10">
        <v>17253</v>
      </c>
      <c r="F10">
        <v>6.5148090000000006E-2</v>
      </c>
      <c r="G10">
        <v>0.46400000000000002</v>
      </c>
      <c r="H10">
        <v>9522</v>
      </c>
      <c r="I10">
        <v>9.1997480000000006E-2</v>
      </c>
      <c r="J10">
        <v>7731</v>
      </c>
      <c r="K10">
        <v>3.2078646000000002E-2</v>
      </c>
      <c r="L10" s="10">
        <v>11</v>
      </c>
      <c r="M10">
        <v>0.10612647</v>
      </c>
      <c r="N10">
        <v>0.16866632000000001</v>
      </c>
      <c r="O10">
        <v>0.26198342000000002</v>
      </c>
      <c r="P10">
        <v>0.35976353</v>
      </c>
      <c r="S10" s="10">
        <v>11</v>
      </c>
      <c r="T10">
        <v>0.18064182000000001</v>
      </c>
      <c r="U10">
        <v>0.24896479999999999</v>
      </c>
      <c r="V10">
        <v>0.35610765</v>
      </c>
      <c r="W10">
        <v>0.45703933000000002</v>
      </c>
      <c r="X10" s="10">
        <v>11</v>
      </c>
      <c r="Y10">
        <v>7.833859E-2</v>
      </c>
      <c r="Z10">
        <v>0.1256572</v>
      </c>
      <c r="AA10">
        <v>0.20294425999999999</v>
      </c>
      <c r="AB10">
        <v>0.28601473999999999</v>
      </c>
    </row>
    <row r="11" spans="1:28">
      <c r="C11">
        <v>5</v>
      </c>
      <c r="D11">
        <v>20</v>
      </c>
      <c r="E11">
        <v>17253</v>
      </c>
      <c r="F11">
        <v>5.1121543999999998E-2</v>
      </c>
      <c r="G11">
        <v>0.55100000000000005</v>
      </c>
      <c r="H11">
        <v>9513</v>
      </c>
      <c r="I11">
        <v>7.5265429999999994E-2</v>
      </c>
      <c r="J11">
        <v>7740</v>
      </c>
      <c r="K11">
        <v>2.1447028999999999E-2</v>
      </c>
      <c r="L11" s="10">
        <v>12</v>
      </c>
      <c r="M11">
        <v>9.3664869999999997E-2</v>
      </c>
      <c r="N11">
        <v>0.14872775999999999</v>
      </c>
      <c r="O11">
        <v>0.23306091000000001</v>
      </c>
      <c r="P11">
        <v>0.32487103000000001</v>
      </c>
      <c r="S11" s="10">
        <v>12</v>
      </c>
      <c r="T11">
        <v>0.15991691999999999</v>
      </c>
      <c r="U11">
        <v>0.22741432</v>
      </c>
      <c r="V11">
        <v>0.33177570000000001</v>
      </c>
      <c r="W11">
        <v>0.41225338</v>
      </c>
      <c r="X11" s="10">
        <v>12</v>
      </c>
      <c r="Y11">
        <v>6.7085950000000005E-2</v>
      </c>
      <c r="Z11">
        <v>0.109538786</v>
      </c>
      <c r="AA11">
        <v>0.1745283</v>
      </c>
      <c r="AB11">
        <v>0.25262055</v>
      </c>
    </row>
    <row r="12" spans="1:28">
      <c r="C12">
        <v>5</v>
      </c>
      <c r="D12">
        <v>25</v>
      </c>
      <c r="E12">
        <v>17253</v>
      </c>
      <c r="F12">
        <v>3.9181590000000002E-2</v>
      </c>
      <c r="G12">
        <v>0.62</v>
      </c>
      <c r="H12">
        <v>9468</v>
      </c>
      <c r="I12">
        <v>5.1753275000000001E-2</v>
      </c>
      <c r="J12">
        <v>7785</v>
      </c>
      <c r="K12">
        <v>2.3892099999999999E-2</v>
      </c>
      <c r="L12" s="10">
        <v>15</v>
      </c>
      <c r="M12">
        <v>6.5148090000000006E-2</v>
      </c>
      <c r="N12">
        <v>0.10925636399999999</v>
      </c>
      <c r="O12">
        <v>0.16860834999999999</v>
      </c>
      <c r="P12">
        <v>0.24413145999999999</v>
      </c>
      <c r="S12" s="10">
        <v>15</v>
      </c>
      <c r="T12">
        <v>0.1</v>
      </c>
      <c r="U12">
        <v>0.16165803000000001</v>
      </c>
      <c r="V12">
        <v>0.23264249000000001</v>
      </c>
      <c r="W12">
        <v>0.31243524</v>
      </c>
      <c r="X12" s="10">
        <v>15</v>
      </c>
      <c r="Y12">
        <v>3.3613446999999998E-2</v>
      </c>
      <c r="Z12">
        <v>5.4096640000000001E-2</v>
      </c>
      <c r="AA12">
        <v>0.105567224</v>
      </c>
      <c r="AB12">
        <v>0.14338235999999999</v>
      </c>
    </row>
    <row r="13" spans="1:28">
      <c r="C13">
        <v>5</v>
      </c>
      <c r="D13">
        <v>500</v>
      </c>
      <c r="E13">
        <v>17253</v>
      </c>
      <c r="F13">
        <v>6.0627135999999998E-2</v>
      </c>
      <c r="G13">
        <v>0.875</v>
      </c>
      <c r="H13">
        <v>8982</v>
      </c>
      <c r="I13">
        <v>0.10120240599999999</v>
      </c>
      <c r="J13">
        <v>8271</v>
      </c>
      <c r="K13">
        <v>1.6563898000000001E-2</v>
      </c>
      <c r="L13" s="10">
        <v>20</v>
      </c>
      <c r="M13">
        <v>5.1121543999999998E-2</v>
      </c>
      <c r="N13">
        <v>7.8015420000000002E-2</v>
      </c>
      <c r="O13">
        <v>0.12067466</v>
      </c>
      <c r="P13">
        <v>0.17956296999999999</v>
      </c>
      <c r="S13" s="10">
        <v>20</v>
      </c>
      <c r="T13">
        <v>7.5491210000000003E-2</v>
      </c>
      <c r="U13">
        <v>0.12512926999999999</v>
      </c>
      <c r="V13">
        <v>0.15511892999999999</v>
      </c>
      <c r="W13">
        <v>0.22182006000000001</v>
      </c>
      <c r="X13" s="10">
        <v>20</v>
      </c>
      <c r="Y13">
        <v>2.7894736999999999E-2</v>
      </c>
      <c r="Z13">
        <v>3.2105263000000002E-2</v>
      </c>
      <c r="AA13">
        <v>5.2105262999999999E-2</v>
      </c>
      <c r="AB13">
        <v>7.0526320000000003E-2</v>
      </c>
    </row>
    <row r="14" spans="1:28">
      <c r="C14">
        <v>10</v>
      </c>
      <c r="D14">
        <v>6</v>
      </c>
      <c r="E14">
        <v>17253</v>
      </c>
      <c r="F14">
        <v>0.51150525000000002</v>
      </c>
      <c r="G14">
        <v>0.191</v>
      </c>
      <c r="H14">
        <v>7641</v>
      </c>
      <c r="I14">
        <v>0.44614579999999998</v>
      </c>
      <c r="J14">
        <v>9612</v>
      </c>
      <c r="K14">
        <v>0.56346229999999997</v>
      </c>
      <c r="L14" s="10">
        <v>25</v>
      </c>
      <c r="M14">
        <v>3.9181590000000002E-2</v>
      </c>
      <c r="N14">
        <v>6.3641110000000001E-2</v>
      </c>
      <c r="O14">
        <v>0.10502520999999999</v>
      </c>
      <c r="P14">
        <v>0.15863906999999999</v>
      </c>
      <c r="S14" s="10">
        <v>25</v>
      </c>
      <c r="T14">
        <v>6.0559004999999999E-2</v>
      </c>
      <c r="U14">
        <v>0.10662526</v>
      </c>
      <c r="V14">
        <v>0.18012422</v>
      </c>
      <c r="W14">
        <v>0.21014492000000001</v>
      </c>
      <c r="X14" s="10">
        <v>25</v>
      </c>
      <c r="Y14">
        <v>1.9978969999999999E-2</v>
      </c>
      <c r="Z14">
        <v>2.471083E-2</v>
      </c>
      <c r="AA14">
        <v>3.2597266E-2</v>
      </c>
      <c r="AB14">
        <v>6.6246054999999998E-2</v>
      </c>
    </row>
    <row r="15" spans="1:28">
      <c r="C15">
        <v>10</v>
      </c>
      <c r="D15">
        <v>7</v>
      </c>
      <c r="E15">
        <v>17253</v>
      </c>
      <c r="F15">
        <v>0.37489129999999998</v>
      </c>
      <c r="G15">
        <v>0.22500000000000001</v>
      </c>
      <c r="H15">
        <v>9378</v>
      </c>
      <c r="I15">
        <v>0.37577306999999999</v>
      </c>
      <c r="J15">
        <v>7875</v>
      </c>
      <c r="K15">
        <v>0.37384126000000001</v>
      </c>
      <c r="L15" s="10" t="s">
        <v>9</v>
      </c>
      <c r="M15">
        <v>6.0627135999999998E-2</v>
      </c>
      <c r="N15">
        <v>9.3606910000000002E-2</v>
      </c>
      <c r="O15">
        <v>0.18217121</v>
      </c>
      <c r="P15">
        <v>0.24801483999999999</v>
      </c>
      <c r="S15" s="10" t="s">
        <v>9</v>
      </c>
      <c r="T15">
        <v>0</v>
      </c>
      <c r="U15">
        <v>0</v>
      </c>
      <c r="V15">
        <v>0.25642398</v>
      </c>
      <c r="W15">
        <v>0.25642398</v>
      </c>
      <c r="X15" s="10" t="s">
        <v>9</v>
      </c>
      <c r="Y15">
        <v>0</v>
      </c>
      <c r="Z15">
        <v>3.5096639999999998E-2</v>
      </c>
      <c r="AA15">
        <v>0.25991862999999998</v>
      </c>
      <c r="AB15">
        <v>0.25991862999999998</v>
      </c>
    </row>
    <row r="16" spans="1:28">
      <c r="C16">
        <v>10</v>
      </c>
      <c r="D16">
        <v>8</v>
      </c>
      <c r="E16">
        <v>17253</v>
      </c>
      <c r="F16">
        <v>0.33246392000000002</v>
      </c>
      <c r="G16">
        <v>0.25700000000000001</v>
      </c>
      <c r="H16">
        <v>9414</v>
      </c>
      <c r="I16">
        <v>0.34448691999999997</v>
      </c>
      <c r="J16">
        <v>7839</v>
      </c>
      <c r="K16">
        <v>0.31802525999999998</v>
      </c>
      <c r="S16" s="10"/>
      <c r="T16" s="11"/>
      <c r="U16" s="11"/>
      <c r="V16" s="11"/>
      <c r="W16" s="11"/>
      <c r="X16" s="10"/>
      <c r="Y16" s="12"/>
      <c r="Z16" s="12"/>
      <c r="AA16" s="12"/>
      <c r="AB16" s="12"/>
    </row>
    <row r="17" spans="3:28">
      <c r="C17">
        <v>10</v>
      </c>
      <c r="D17">
        <v>9</v>
      </c>
      <c r="E17">
        <v>17253</v>
      </c>
      <c r="F17">
        <v>0.26598272000000001</v>
      </c>
      <c r="G17">
        <v>0.29399999999999998</v>
      </c>
      <c r="H17">
        <v>9378</v>
      </c>
      <c r="I17">
        <v>0.30070375999999999</v>
      </c>
      <c r="J17">
        <v>7875</v>
      </c>
      <c r="K17">
        <v>0.22463491999999999</v>
      </c>
      <c r="S17" s="10"/>
      <c r="T17" s="11"/>
      <c r="U17" s="11"/>
      <c r="V17" s="11"/>
      <c r="W17" s="11"/>
      <c r="X17" s="10"/>
      <c r="Y17" s="12"/>
      <c r="Z17" s="12"/>
      <c r="AA17" s="12"/>
      <c r="AB17" s="12"/>
    </row>
    <row r="18" spans="3:28">
      <c r="C18">
        <v>10</v>
      </c>
      <c r="D18">
        <v>10</v>
      </c>
      <c r="E18">
        <v>17253</v>
      </c>
      <c r="F18">
        <v>0.21213700999999999</v>
      </c>
      <c r="G18">
        <v>0.33500000000000002</v>
      </c>
      <c r="H18">
        <v>9486</v>
      </c>
      <c r="I18">
        <v>0.2454143</v>
      </c>
      <c r="J18">
        <v>7767</v>
      </c>
      <c r="K18">
        <v>0.17149478000000001</v>
      </c>
      <c r="S18" s="10"/>
      <c r="T18" s="11"/>
      <c r="U18" s="11"/>
      <c r="V18" s="11"/>
      <c r="W18" s="11"/>
      <c r="X18" s="10"/>
      <c r="Y18" s="12"/>
      <c r="Z18" s="12"/>
      <c r="AA18" s="12"/>
      <c r="AB18" s="12"/>
    </row>
    <row r="19" spans="3:28">
      <c r="C19">
        <v>10</v>
      </c>
      <c r="D19">
        <v>11</v>
      </c>
      <c r="E19">
        <v>17253</v>
      </c>
      <c r="F19">
        <v>0.16866632000000001</v>
      </c>
      <c r="G19">
        <v>0.372</v>
      </c>
      <c r="H19">
        <v>9441</v>
      </c>
      <c r="I19">
        <v>0.21237157000000001</v>
      </c>
      <c r="J19">
        <v>7812</v>
      </c>
      <c r="K19">
        <v>0.11584741599999999</v>
      </c>
      <c r="S19" s="10"/>
      <c r="T19" s="11"/>
      <c r="U19" s="11"/>
      <c r="V19" s="11"/>
      <c r="W19" s="11"/>
      <c r="X19" s="10"/>
      <c r="Y19" s="12"/>
      <c r="Z19" s="12"/>
      <c r="AA19" s="12"/>
      <c r="AB19" s="12"/>
    </row>
    <row r="20" spans="3:28">
      <c r="C20">
        <v>10</v>
      </c>
      <c r="D20">
        <v>12</v>
      </c>
      <c r="E20">
        <v>17253</v>
      </c>
      <c r="F20">
        <v>0.14872775999999999</v>
      </c>
      <c r="G20">
        <v>0.39700000000000002</v>
      </c>
      <c r="H20">
        <v>9387</v>
      </c>
      <c r="I20">
        <v>0.18525620000000001</v>
      </c>
      <c r="J20">
        <v>7866</v>
      </c>
      <c r="K20">
        <v>0.10513603000000001</v>
      </c>
      <c r="S20" s="10"/>
      <c r="T20" s="11"/>
      <c r="U20" s="11"/>
      <c r="V20" s="11"/>
      <c r="W20" s="11"/>
      <c r="X20" s="10"/>
      <c r="Y20" s="12"/>
      <c r="Z20" s="12"/>
      <c r="AA20" s="12"/>
      <c r="AB20" s="12"/>
    </row>
    <row r="21" spans="3:28">
      <c r="C21">
        <v>10</v>
      </c>
      <c r="D21">
        <v>15</v>
      </c>
      <c r="E21">
        <v>17253</v>
      </c>
      <c r="F21">
        <v>0.10925636399999999</v>
      </c>
      <c r="G21">
        <v>0.46400000000000002</v>
      </c>
      <c r="H21">
        <v>9522</v>
      </c>
      <c r="I21">
        <v>0.15133374999999999</v>
      </c>
      <c r="J21">
        <v>7731</v>
      </c>
      <c r="K21">
        <v>5.7431120000000002E-2</v>
      </c>
      <c r="S21" s="10"/>
      <c r="T21" s="11"/>
      <c r="U21" s="11"/>
      <c r="V21" s="11"/>
      <c r="W21" s="11"/>
      <c r="X21" s="10"/>
      <c r="Y21" s="12"/>
      <c r="Z21" s="12"/>
      <c r="AA21" s="12"/>
      <c r="AB21" s="12"/>
    </row>
    <row r="22" spans="3:28">
      <c r="C22">
        <v>10</v>
      </c>
      <c r="D22">
        <v>20</v>
      </c>
      <c r="E22">
        <v>17253</v>
      </c>
      <c r="F22">
        <v>7.8015420000000002E-2</v>
      </c>
      <c r="G22">
        <v>0.55100000000000005</v>
      </c>
      <c r="H22">
        <v>9513</v>
      </c>
      <c r="I22">
        <v>0.11426469</v>
      </c>
      <c r="J22">
        <v>7740</v>
      </c>
      <c r="K22">
        <v>3.3462532000000003E-2</v>
      </c>
      <c r="S22" s="10"/>
      <c r="T22" s="11"/>
      <c r="U22" s="11"/>
      <c r="V22" s="11"/>
      <c r="W22" s="11"/>
      <c r="X22" s="10"/>
      <c r="Y22" s="12"/>
      <c r="Z22" s="12"/>
      <c r="AA22" s="12"/>
      <c r="AB22" s="12"/>
    </row>
    <row r="23" spans="3:28">
      <c r="C23">
        <v>10</v>
      </c>
      <c r="D23">
        <v>25</v>
      </c>
      <c r="E23">
        <v>17253</v>
      </c>
      <c r="F23">
        <v>6.3641110000000001E-2</v>
      </c>
      <c r="G23">
        <v>0.62</v>
      </c>
      <c r="H23">
        <v>9468</v>
      </c>
      <c r="I23">
        <v>8.5868189999999997E-2</v>
      </c>
      <c r="J23">
        <v>7785</v>
      </c>
      <c r="K23">
        <v>3.6608863999999998E-2</v>
      </c>
      <c r="S23" s="10"/>
      <c r="T23" s="11"/>
      <c r="U23" s="11"/>
      <c r="V23" s="11"/>
      <c r="W23" s="11"/>
      <c r="X23" s="10"/>
      <c r="Y23" s="12"/>
      <c r="Z23" s="12"/>
      <c r="AA23" s="12"/>
      <c r="AB23" s="12"/>
    </row>
    <row r="24" spans="3:28">
      <c r="C24">
        <v>10</v>
      </c>
      <c r="D24">
        <v>500</v>
      </c>
      <c r="E24">
        <v>17253</v>
      </c>
      <c r="F24">
        <v>9.3606910000000002E-2</v>
      </c>
      <c r="G24">
        <v>0.875</v>
      </c>
      <c r="H24">
        <v>8982</v>
      </c>
      <c r="I24">
        <v>0.14551325000000001</v>
      </c>
      <c r="J24">
        <v>8271</v>
      </c>
      <c r="K24">
        <v>3.7238545999999997E-2</v>
      </c>
      <c r="S24" s="10"/>
      <c r="T24" s="11"/>
      <c r="U24" s="11"/>
      <c r="V24" s="11"/>
      <c r="W24" s="11"/>
      <c r="X24" s="10"/>
      <c r="Y24" s="12"/>
      <c r="Z24" s="12"/>
      <c r="AA24" s="12"/>
      <c r="AB24" s="12"/>
    </row>
    <row r="25" spans="3:28">
      <c r="C25">
        <v>20</v>
      </c>
      <c r="D25">
        <v>6</v>
      </c>
      <c r="E25">
        <v>17253</v>
      </c>
      <c r="F25">
        <v>0.65571206999999998</v>
      </c>
      <c r="G25">
        <v>0.191</v>
      </c>
      <c r="H25">
        <v>7641</v>
      </c>
      <c r="I25">
        <v>0.61170005999999999</v>
      </c>
      <c r="J25">
        <v>9612</v>
      </c>
      <c r="K25">
        <v>0.69069910000000001</v>
      </c>
      <c r="S25" s="10"/>
      <c r="T25" s="11"/>
      <c r="U25" s="11"/>
      <c r="V25" s="11"/>
      <c r="W25" s="11"/>
      <c r="X25" s="10"/>
      <c r="Y25" s="12"/>
      <c r="Z25" s="12"/>
      <c r="AA25" s="12"/>
      <c r="AB25" s="12"/>
    </row>
    <row r="26" spans="3:28">
      <c r="C26">
        <v>20</v>
      </c>
      <c r="D26">
        <v>7</v>
      </c>
      <c r="E26">
        <v>17253</v>
      </c>
      <c r="F26">
        <v>0.52274966</v>
      </c>
      <c r="G26">
        <v>0.22500000000000001</v>
      </c>
      <c r="H26">
        <v>9378</v>
      </c>
      <c r="I26">
        <v>0.52612495000000004</v>
      </c>
      <c r="J26">
        <v>7875</v>
      </c>
      <c r="K26">
        <v>0.51873016000000005</v>
      </c>
      <c r="S26" s="10"/>
      <c r="T26" s="11"/>
      <c r="U26" s="11"/>
      <c r="V26" s="11"/>
      <c r="W26" s="11"/>
      <c r="X26" s="10"/>
      <c r="Y26" s="12"/>
      <c r="Z26" s="12"/>
      <c r="AA26" s="12"/>
      <c r="AB26" s="12"/>
    </row>
    <row r="27" spans="3:28">
      <c r="C27">
        <v>20</v>
      </c>
      <c r="D27">
        <v>8</v>
      </c>
      <c r="E27">
        <v>17253</v>
      </c>
      <c r="F27">
        <v>0.47255550000000002</v>
      </c>
      <c r="G27">
        <v>0.25700000000000001</v>
      </c>
      <c r="H27">
        <v>9414</v>
      </c>
      <c r="I27">
        <v>0.48916506999999998</v>
      </c>
      <c r="J27">
        <v>7839</v>
      </c>
      <c r="K27">
        <v>0.45260876</v>
      </c>
      <c r="S27" s="10"/>
      <c r="T27" s="11"/>
      <c r="U27" s="11"/>
      <c r="V27" s="11"/>
      <c r="W27" s="11"/>
      <c r="X27" s="10"/>
      <c r="Y27" s="12"/>
      <c r="Z27" s="12"/>
      <c r="AA27" s="12"/>
      <c r="AB27" s="12"/>
    </row>
    <row r="28" spans="3:28">
      <c r="C28">
        <v>20</v>
      </c>
      <c r="D28">
        <v>9</v>
      </c>
      <c r="E28">
        <v>17253</v>
      </c>
      <c r="F28">
        <v>0.39593115000000001</v>
      </c>
      <c r="G28">
        <v>0.29399999999999998</v>
      </c>
      <c r="H28">
        <v>9378</v>
      </c>
      <c r="I28">
        <v>0.4429516</v>
      </c>
      <c r="J28">
        <v>7875</v>
      </c>
      <c r="K28">
        <v>0.33993649999999997</v>
      </c>
      <c r="S28" s="10"/>
      <c r="T28" s="11"/>
      <c r="U28" s="11"/>
      <c r="V28" s="11"/>
      <c r="W28" s="11"/>
      <c r="X28" s="10"/>
      <c r="Y28" s="12"/>
      <c r="Z28" s="12"/>
      <c r="AA28" s="12"/>
      <c r="AB28" s="12"/>
    </row>
    <row r="29" spans="3:28">
      <c r="C29">
        <v>20</v>
      </c>
      <c r="D29">
        <v>10</v>
      </c>
      <c r="E29">
        <v>17253</v>
      </c>
      <c r="F29">
        <v>0.32092969999999998</v>
      </c>
      <c r="G29">
        <v>0.33500000000000002</v>
      </c>
      <c r="H29">
        <v>9486</v>
      </c>
      <c r="I29">
        <v>0.36769976999999998</v>
      </c>
      <c r="J29">
        <v>7767</v>
      </c>
      <c r="K29">
        <v>0.26380842999999998</v>
      </c>
      <c r="S29" s="10"/>
      <c r="T29" s="11"/>
      <c r="U29" s="11"/>
      <c r="V29" s="11"/>
      <c r="W29" s="11"/>
      <c r="X29" s="10"/>
      <c r="Y29" s="12"/>
      <c r="Z29" s="12"/>
      <c r="AA29" s="12"/>
      <c r="AB29" s="12"/>
    </row>
    <row r="30" spans="3:28">
      <c r="C30">
        <v>20</v>
      </c>
      <c r="D30">
        <v>11</v>
      </c>
      <c r="E30">
        <v>17253</v>
      </c>
      <c r="F30">
        <v>0.26198342000000002</v>
      </c>
      <c r="G30">
        <v>0.372</v>
      </c>
      <c r="H30">
        <v>9441</v>
      </c>
      <c r="I30">
        <v>0.31702150000000001</v>
      </c>
      <c r="J30">
        <v>7812</v>
      </c>
      <c r="K30">
        <v>0.19546852000000001</v>
      </c>
      <c r="S30" s="10"/>
      <c r="T30" s="11"/>
      <c r="U30" s="11"/>
      <c r="V30" s="11"/>
      <c r="W30" s="11"/>
      <c r="X30" s="10"/>
      <c r="Y30" s="12"/>
      <c r="Z30" s="12"/>
      <c r="AA30" s="12"/>
      <c r="AB30" s="12"/>
    </row>
    <row r="31" spans="3:28">
      <c r="C31">
        <v>20</v>
      </c>
      <c r="D31">
        <v>12</v>
      </c>
      <c r="E31">
        <v>17253</v>
      </c>
      <c r="F31">
        <v>0.23306091000000001</v>
      </c>
      <c r="G31">
        <v>0.39700000000000002</v>
      </c>
      <c r="H31">
        <v>9387</v>
      </c>
      <c r="I31">
        <v>0.28422287000000002</v>
      </c>
      <c r="J31">
        <v>7866</v>
      </c>
      <c r="K31">
        <v>0.1720061</v>
      </c>
      <c r="S31" s="10"/>
      <c r="T31" s="11"/>
      <c r="U31" s="11"/>
      <c r="V31" s="11"/>
      <c r="W31" s="11"/>
      <c r="X31" s="10"/>
      <c r="Y31" s="12"/>
      <c r="Z31" s="12"/>
      <c r="AA31" s="12"/>
      <c r="AB31" s="12"/>
    </row>
    <row r="32" spans="3:28">
      <c r="C32">
        <v>20</v>
      </c>
      <c r="D32">
        <v>15</v>
      </c>
      <c r="E32">
        <v>17253</v>
      </c>
      <c r="F32">
        <v>0.16860834999999999</v>
      </c>
      <c r="G32">
        <v>0.46400000000000002</v>
      </c>
      <c r="H32">
        <v>9522</v>
      </c>
      <c r="I32">
        <v>0.22516277000000001</v>
      </c>
      <c r="J32">
        <v>7731</v>
      </c>
      <c r="K32">
        <v>9.8952269999999995E-2</v>
      </c>
      <c r="S32" s="10"/>
      <c r="T32" s="11"/>
      <c r="U32" s="11"/>
      <c r="V32" s="11"/>
      <c r="W32" s="11"/>
      <c r="X32" s="10"/>
      <c r="Y32" s="12"/>
      <c r="Z32" s="12"/>
      <c r="AA32" s="12"/>
      <c r="AB32" s="12"/>
    </row>
    <row r="33" spans="3:28">
      <c r="C33">
        <v>20</v>
      </c>
      <c r="D33">
        <v>20</v>
      </c>
      <c r="E33">
        <v>17253</v>
      </c>
      <c r="F33">
        <v>0.12067466</v>
      </c>
      <c r="G33">
        <v>0.55100000000000005</v>
      </c>
      <c r="H33">
        <v>9513</v>
      </c>
      <c r="I33">
        <v>0.17355197999999999</v>
      </c>
      <c r="J33">
        <v>7740</v>
      </c>
      <c r="K33">
        <v>5.5684752999999997E-2</v>
      </c>
      <c r="S33" s="9" t="s">
        <v>23</v>
      </c>
      <c r="T33" s="5"/>
      <c r="U33" s="5"/>
      <c r="V33" s="5"/>
      <c r="W33" s="5"/>
      <c r="X33" s="9" t="s">
        <v>25</v>
      </c>
      <c r="Y33" s="5"/>
      <c r="Z33" s="5"/>
      <c r="AA33" s="5"/>
      <c r="AB33" s="5"/>
    </row>
    <row r="34" spans="3:28">
      <c r="C34">
        <v>20</v>
      </c>
      <c r="D34">
        <v>25</v>
      </c>
      <c r="E34">
        <v>17253</v>
      </c>
      <c r="F34">
        <v>0.10502520999999999</v>
      </c>
      <c r="G34">
        <v>0.62</v>
      </c>
      <c r="H34">
        <v>9468</v>
      </c>
      <c r="I34">
        <v>0.14427545999999999</v>
      </c>
      <c r="J34">
        <v>7785</v>
      </c>
      <c r="K34">
        <v>5.7289659999999999E-2</v>
      </c>
      <c r="S34" s="9" t="s">
        <v>31</v>
      </c>
      <c r="T34" s="5"/>
      <c r="U34" s="5"/>
      <c r="V34" s="5"/>
      <c r="W34" s="5"/>
      <c r="X34" s="9" t="s">
        <v>31</v>
      </c>
      <c r="Y34" s="5"/>
      <c r="Z34" s="5"/>
      <c r="AA34" s="5"/>
      <c r="AB34" s="5"/>
    </row>
    <row r="35" spans="3:28">
      <c r="C35">
        <v>20</v>
      </c>
      <c r="D35">
        <v>500</v>
      </c>
      <c r="E35">
        <v>17253</v>
      </c>
      <c r="F35">
        <v>0.18217121</v>
      </c>
      <c r="G35">
        <v>0.875</v>
      </c>
      <c r="H35">
        <v>8982</v>
      </c>
      <c r="I35">
        <v>0.27154309999999998</v>
      </c>
      <c r="J35">
        <v>8271</v>
      </c>
      <c r="K35">
        <v>8.5116670000000005E-2</v>
      </c>
      <c r="S35" s="5"/>
      <c r="T35" s="10">
        <v>5</v>
      </c>
      <c r="U35" s="10">
        <v>10</v>
      </c>
      <c r="V35" s="10">
        <v>20</v>
      </c>
      <c r="W35" s="10">
        <v>40</v>
      </c>
      <c r="X35" s="5"/>
      <c r="Y35" s="10">
        <v>5</v>
      </c>
      <c r="Z35" s="10">
        <v>10</v>
      </c>
      <c r="AA35" s="10">
        <v>20</v>
      </c>
      <c r="AB35" s="10">
        <v>40</v>
      </c>
    </row>
    <row r="36" spans="3:28">
      <c r="C36">
        <v>40</v>
      </c>
      <c r="D36">
        <v>6</v>
      </c>
      <c r="E36">
        <v>17253</v>
      </c>
      <c r="F36">
        <v>0.76815630000000001</v>
      </c>
      <c r="G36">
        <v>0.191</v>
      </c>
      <c r="H36">
        <v>7641</v>
      </c>
      <c r="I36">
        <v>0.73773069999999996</v>
      </c>
      <c r="J36">
        <v>9612</v>
      </c>
      <c r="K36">
        <v>0.79234289999999996</v>
      </c>
      <c r="S36" s="10">
        <v>6</v>
      </c>
      <c r="T36">
        <v>0.35348839999999998</v>
      </c>
      <c r="U36">
        <v>0.489701</v>
      </c>
      <c r="V36">
        <v>0.63255817000000003</v>
      </c>
      <c r="W36">
        <v>0.73089700000000002</v>
      </c>
      <c r="X36" s="10">
        <v>6</v>
      </c>
      <c r="Y36">
        <v>0.46500644000000002</v>
      </c>
      <c r="Z36">
        <v>0.57191926000000004</v>
      </c>
      <c r="AA36">
        <v>0.70244740000000006</v>
      </c>
      <c r="AB36">
        <v>0.79519105000000001</v>
      </c>
    </row>
    <row r="37" spans="3:28">
      <c r="C37">
        <v>40</v>
      </c>
      <c r="D37">
        <v>7</v>
      </c>
      <c r="E37">
        <v>17253</v>
      </c>
      <c r="F37">
        <v>0.65159683999999995</v>
      </c>
      <c r="G37">
        <v>0.22500000000000001</v>
      </c>
      <c r="H37">
        <v>9378</v>
      </c>
      <c r="I37">
        <v>0.65419066000000003</v>
      </c>
      <c r="J37">
        <v>7875</v>
      </c>
      <c r="K37">
        <v>0.64850795000000006</v>
      </c>
      <c r="S37" s="10">
        <v>7</v>
      </c>
      <c r="T37">
        <v>0.28211989999999998</v>
      </c>
      <c r="U37">
        <v>0.40417557999999998</v>
      </c>
      <c r="V37">
        <v>0.53319055000000004</v>
      </c>
      <c r="W37">
        <v>0.64400429999999997</v>
      </c>
      <c r="X37" s="10">
        <v>7</v>
      </c>
      <c r="Y37">
        <v>0.28077312999999998</v>
      </c>
      <c r="Z37">
        <v>0.38555443</v>
      </c>
      <c r="AA37">
        <v>0.53407939999999998</v>
      </c>
      <c r="AB37">
        <v>0.65259409999999995</v>
      </c>
    </row>
    <row r="38" spans="3:28">
      <c r="C38">
        <v>40</v>
      </c>
      <c r="D38">
        <v>8</v>
      </c>
      <c r="E38">
        <v>17253</v>
      </c>
      <c r="F38">
        <v>0.60006959999999998</v>
      </c>
      <c r="G38">
        <v>0.25700000000000001</v>
      </c>
      <c r="H38">
        <v>9414</v>
      </c>
      <c r="I38">
        <v>0.62183980000000005</v>
      </c>
      <c r="J38">
        <v>7839</v>
      </c>
      <c r="K38">
        <v>0.57392525999999999</v>
      </c>
      <c r="S38" s="10">
        <v>8</v>
      </c>
      <c r="T38">
        <v>0.2702986</v>
      </c>
      <c r="U38">
        <v>0.3782085</v>
      </c>
      <c r="V38">
        <v>0.50497645000000002</v>
      </c>
      <c r="W38">
        <v>0.62388679999999996</v>
      </c>
      <c r="X38" s="10">
        <v>8</v>
      </c>
      <c r="Y38">
        <v>0.21818182</v>
      </c>
      <c r="Z38">
        <v>0.32519480000000001</v>
      </c>
      <c r="AA38">
        <v>0.44831169999999998</v>
      </c>
      <c r="AB38">
        <v>0.56311690000000003</v>
      </c>
    </row>
    <row r="39" spans="3:28">
      <c r="C39">
        <v>40</v>
      </c>
      <c r="D39">
        <v>9</v>
      </c>
      <c r="E39">
        <v>17253</v>
      </c>
      <c r="F39">
        <v>0.511911</v>
      </c>
      <c r="G39">
        <v>0.29399999999999998</v>
      </c>
      <c r="H39">
        <v>9378</v>
      </c>
      <c r="I39">
        <v>0.56099379999999999</v>
      </c>
      <c r="J39">
        <v>7875</v>
      </c>
      <c r="K39">
        <v>0.45346029999999998</v>
      </c>
      <c r="S39" s="10">
        <v>9</v>
      </c>
      <c r="T39">
        <v>0.22833419999999999</v>
      </c>
      <c r="U39">
        <v>0.32589516000000002</v>
      </c>
      <c r="V39">
        <v>0.45251685000000003</v>
      </c>
      <c r="W39">
        <v>0.55838089999999996</v>
      </c>
      <c r="X39" s="10">
        <v>9</v>
      </c>
      <c r="Y39">
        <v>0.16675407</v>
      </c>
      <c r="Z39">
        <v>0.2469848</v>
      </c>
      <c r="AA39">
        <v>0.35395907999999998</v>
      </c>
      <c r="AB39">
        <v>0.4577871</v>
      </c>
    </row>
    <row r="40" spans="3:28">
      <c r="C40">
        <v>40</v>
      </c>
      <c r="D40">
        <v>10</v>
      </c>
      <c r="E40">
        <v>17253</v>
      </c>
      <c r="F40">
        <v>0.43482292</v>
      </c>
      <c r="G40">
        <v>0.33500000000000002</v>
      </c>
      <c r="H40">
        <v>9486</v>
      </c>
      <c r="I40">
        <v>0.48987982000000002</v>
      </c>
      <c r="J40">
        <v>7767</v>
      </c>
      <c r="K40">
        <v>0.36758079999999999</v>
      </c>
      <c r="S40" s="10">
        <v>10</v>
      </c>
      <c r="T40">
        <v>0.18125324000000001</v>
      </c>
      <c r="U40">
        <v>0.255826</v>
      </c>
      <c r="V40">
        <v>0.37441740000000001</v>
      </c>
      <c r="W40">
        <v>0.49508025999999999</v>
      </c>
      <c r="X40" s="10">
        <v>10</v>
      </c>
      <c r="Y40">
        <v>0.117183395</v>
      </c>
      <c r="Z40">
        <v>0.1923279</v>
      </c>
      <c r="AA40">
        <v>0.27745663999999998</v>
      </c>
      <c r="AB40">
        <v>0.36363636999999999</v>
      </c>
    </row>
    <row r="41" spans="3:28">
      <c r="C41">
        <v>40</v>
      </c>
      <c r="D41">
        <v>11</v>
      </c>
      <c r="E41">
        <v>17253</v>
      </c>
      <c r="F41">
        <v>0.35976353</v>
      </c>
      <c r="G41">
        <v>0.372</v>
      </c>
      <c r="H41">
        <v>9441</v>
      </c>
      <c r="I41">
        <v>0.42739116999999999</v>
      </c>
      <c r="J41">
        <v>7812</v>
      </c>
      <c r="K41">
        <v>0.2780338</v>
      </c>
      <c r="S41" s="10">
        <v>11</v>
      </c>
      <c r="T41">
        <v>0.16097309000000001</v>
      </c>
      <c r="U41">
        <v>0.22981367</v>
      </c>
      <c r="V41">
        <v>0.33178055000000001</v>
      </c>
      <c r="W41">
        <v>0.44979295000000002</v>
      </c>
      <c r="X41" s="10">
        <v>11</v>
      </c>
      <c r="Y41">
        <v>8.7802309999999995E-2</v>
      </c>
      <c r="Z41">
        <v>0.15036803000000001</v>
      </c>
      <c r="AA41">
        <v>0.22712934000000001</v>
      </c>
      <c r="AB41">
        <v>0.29652998000000003</v>
      </c>
    </row>
    <row r="42" spans="3:28">
      <c r="C42">
        <v>40</v>
      </c>
      <c r="D42">
        <v>12</v>
      </c>
      <c r="E42">
        <v>17253</v>
      </c>
      <c r="F42">
        <v>0.32487103000000001</v>
      </c>
      <c r="G42">
        <v>0.39700000000000002</v>
      </c>
      <c r="H42">
        <v>9387</v>
      </c>
      <c r="I42">
        <v>0.38649194999999997</v>
      </c>
      <c r="J42">
        <v>7866</v>
      </c>
      <c r="K42">
        <v>0.25133485</v>
      </c>
      <c r="S42" s="10">
        <v>12</v>
      </c>
      <c r="T42">
        <v>0.14434060000000001</v>
      </c>
      <c r="U42">
        <v>0.20404984000000001</v>
      </c>
      <c r="V42">
        <v>0.29906539999999998</v>
      </c>
      <c r="W42">
        <v>0.41900313</v>
      </c>
      <c r="X42" s="10">
        <v>12</v>
      </c>
      <c r="Y42">
        <v>8.0712790000000006E-2</v>
      </c>
      <c r="Z42">
        <v>0.14308175000000001</v>
      </c>
      <c r="AA42">
        <v>0.20545073</v>
      </c>
      <c r="AB42">
        <v>0.25366875999999999</v>
      </c>
    </row>
    <row r="43" spans="3:28">
      <c r="C43">
        <v>40</v>
      </c>
      <c r="D43">
        <v>15</v>
      </c>
      <c r="E43">
        <v>17253</v>
      </c>
      <c r="F43">
        <v>0.24413145999999999</v>
      </c>
      <c r="G43">
        <v>0.46400000000000002</v>
      </c>
      <c r="H43">
        <v>9522</v>
      </c>
      <c r="I43">
        <v>0.31653014000000002</v>
      </c>
      <c r="J43">
        <v>7731</v>
      </c>
      <c r="K43">
        <v>0.15496054000000001</v>
      </c>
      <c r="S43" s="10">
        <v>15</v>
      </c>
      <c r="T43">
        <v>0.11554404</v>
      </c>
      <c r="U43">
        <v>0.14352332000000001</v>
      </c>
      <c r="V43">
        <v>0.20829016</v>
      </c>
      <c r="W43">
        <v>0.35388599999999998</v>
      </c>
      <c r="X43" s="10">
        <v>15</v>
      </c>
      <c r="Y43">
        <v>4.5693280000000003E-2</v>
      </c>
      <c r="Z43">
        <v>0.10714286000000001</v>
      </c>
      <c r="AA43">
        <v>0.14180672</v>
      </c>
      <c r="AB43">
        <v>0.16911764000000001</v>
      </c>
    </row>
    <row r="44" spans="3:28">
      <c r="C44">
        <v>40</v>
      </c>
      <c r="D44">
        <v>20</v>
      </c>
      <c r="E44">
        <v>17253</v>
      </c>
      <c r="F44">
        <v>0.17956296999999999</v>
      </c>
      <c r="G44">
        <v>0.55100000000000005</v>
      </c>
      <c r="H44">
        <v>9513</v>
      </c>
      <c r="I44">
        <v>0.25670134999999999</v>
      </c>
      <c r="J44">
        <v>7740</v>
      </c>
      <c r="K44">
        <v>8.475452E-2</v>
      </c>
      <c r="S44" s="10">
        <v>20</v>
      </c>
      <c r="T44">
        <v>0.10289555</v>
      </c>
      <c r="U44">
        <v>0.12357808000000001</v>
      </c>
      <c r="V44">
        <v>0.16442606000000001</v>
      </c>
      <c r="W44">
        <v>0.27869699999999997</v>
      </c>
      <c r="X44" s="10">
        <v>20</v>
      </c>
      <c r="Y44">
        <v>3.5263160000000002E-2</v>
      </c>
      <c r="Z44">
        <v>6.0526314999999997E-2</v>
      </c>
      <c r="AA44">
        <v>7.0526320000000003E-2</v>
      </c>
      <c r="AB44">
        <v>9.1578945999999994E-2</v>
      </c>
    </row>
    <row r="45" spans="3:28">
      <c r="C45">
        <v>40</v>
      </c>
      <c r="D45">
        <v>25</v>
      </c>
      <c r="E45">
        <v>17253</v>
      </c>
      <c r="F45">
        <v>0.15863906999999999</v>
      </c>
      <c r="G45">
        <v>0.62</v>
      </c>
      <c r="H45">
        <v>9468</v>
      </c>
      <c r="I45">
        <v>0.21799746</v>
      </c>
      <c r="J45">
        <v>7785</v>
      </c>
      <c r="K45">
        <v>8.6448300000000006E-2</v>
      </c>
      <c r="S45" s="10">
        <v>25</v>
      </c>
      <c r="T45">
        <v>7.815735E-2</v>
      </c>
      <c r="U45">
        <v>9.8343685E-2</v>
      </c>
      <c r="V45">
        <v>0.123188406</v>
      </c>
      <c r="W45">
        <v>0.19668737</v>
      </c>
      <c r="X45" s="10">
        <v>25</v>
      </c>
      <c r="Y45">
        <v>1.9978969999999999E-2</v>
      </c>
      <c r="Z45">
        <v>3.9957939999999997E-2</v>
      </c>
      <c r="AA45">
        <v>4.258675E-2</v>
      </c>
      <c r="AB45">
        <v>5.8885383999999999E-2</v>
      </c>
    </row>
    <row r="46" spans="3:28">
      <c r="C46">
        <v>40</v>
      </c>
      <c r="D46">
        <v>500</v>
      </c>
      <c r="E46">
        <v>17253</v>
      </c>
      <c r="F46">
        <v>0.24801483999999999</v>
      </c>
      <c r="G46">
        <v>0.875</v>
      </c>
      <c r="H46">
        <v>8982</v>
      </c>
      <c r="I46">
        <v>0.37352479999999999</v>
      </c>
      <c r="J46">
        <v>8271</v>
      </c>
      <c r="K46">
        <v>0.11171563</v>
      </c>
      <c r="S46" s="10" t="s">
        <v>9</v>
      </c>
      <c r="T46">
        <v>0.23875803000000001</v>
      </c>
      <c r="U46">
        <v>0.25642398</v>
      </c>
      <c r="V46">
        <v>0.25642398</v>
      </c>
      <c r="W46">
        <v>0.25642398</v>
      </c>
      <c r="X46" s="10" t="s">
        <v>9</v>
      </c>
      <c r="Y46">
        <v>0</v>
      </c>
      <c r="Z46">
        <v>0</v>
      </c>
      <c r="AA46">
        <v>0</v>
      </c>
      <c r="AB46">
        <v>0</v>
      </c>
    </row>
    <row r="47" spans="3:28">
      <c r="S47" s="10"/>
      <c r="T47" s="5"/>
      <c r="U47" s="5"/>
      <c r="V47" s="5"/>
      <c r="W47" s="5"/>
      <c r="X47" s="5"/>
      <c r="Y47" s="5"/>
      <c r="Z47" s="5"/>
      <c r="AA47" s="5"/>
      <c r="AB47" s="5"/>
    </row>
    <row r="48" spans="3:28" s="15" customFormat="1">
      <c r="S48" s="16"/>
      <c r="T48" s="17"/>
      <c r="U48" s="17"/>
      <c r="V48" s="17"/>
      <c r="W48" s="17"/>
      <c r="X48" s="17"/>
      <c r="Y48" s="17"/>
      <c r="Z48" s="17"/>
      <c r="AA48" s="17"/>
      <c r="AB48" s="17"/>
    </row>
    <row r="49" spans="1:28">
      <c r="A49" s="1" t="s">
        <v>31</v>
      </c>
      <c r="C49" t="s">
        <v>0</v>
      </c>
      <c r="D49" t="s">
        <v>1</v>
      </c>
      <c r="E49" t="s">
        <v>2</v>
      </c>
      <c r="F49" t="s">
        <v>3</v>
      </c>
      <c r="G49" t="s">
        <v>4</v>
      </c>
      <c r="H49" t="s">
        <v>5</v>
      </c>
      <c r="I49" t="s">
        <v>6</v>
      </c>
      <c r="J49" t="s">
        <v>7</v>
      </c>
      <c r="K49" t="s">
        <v>8</v>
      </c>
      <c r="S49" s="10"/>
      <c r="T49" s="5"/>
      <c r="U49" s="5"/>
      <c r="V49" s="5"/>
      <c r="W49" s="5"/>
      <c r="X49" s="5"/>
      <c r="Y49" s="5"/>
      <c r="Z49" s="5"/>
      <c r="AA49" s="5"/>
      <c r="AB49" s="5"/>
    </row>
    <row r="50" spans="1:28">
      <c r="C50">
        <v>5</v>
      </c>
      <c r="D50">
        <v>6</v>
      </c>
      <c r="E50">
        <v>3834</v>
      </c>
      <c r="F50">
        <v>0.42123110000000002</v>
      </c>
      <c r="G50">
        <v>0.20300000000000001</v>
      </c>
      <c r="H50">
        <v>1505</v>
      </c>
      <c r="I50">
        <v>0.35348839999999998</v>
      </c>
      <c r="J50">
        <v>2329</v>
      </c>
      <c r="K50">
        <v>0.46500644000000002</v>
      </c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>
      <c r="C51">
        <v>5</v>
      </c>
      <c r="D51">
        <v>7</v>
      </c>
      <c r="E51">
        <v>3834</v>
      </c>
      <c r="F51">
        <v>0.28142931999999998</v>
      </c>
      <c r="G51">
        <v>0.23699999999999999</v>
      </c>
      <c r="H51">
        <v>1868</v>
      </c>
      <c r="I51">
        <v>0.28211989999999998</v>
      </c>
      <c r="J51">
        <v>1966</v>
      </c>
      <c r="K51">
        <v>0.28077312999999998</v>
      </c>
    </row>
    <row r="52" spans="1:28">
      <c r="C52">
        <v>5</v>
      </c>
      <c r="D52">
        <v>8</v>
      </c>
      <c r="E52">
        <v>3834</v>
      </c>
      <c r="F52">
        <v>0.24413145999999999</v>
      </c>
      <c r="G52">
        <v>0.27</v>
      </c>
      <c r="H52">
        <v>1909</v>
      </c>
      <c r="I52">
        <v>0.2702986</v>
      </c>
      <c r="J52">
        <v>1925</v>
      </c>
      <c r="K52">
        <v>0.21818182</v>
      </c>
    </row>
    <row r="53" spans="1:28">
      <c r="C53">
        <v>5</v>
      </c>
      <c r="D53">
        <v>9</v>
      </c>
      <c r="E53">
        <v>3834</v>
      </c>
      <c r="F53">
        <v>0.19770475000000001</v>
      </c>
      <c r="G53">
        <v>0.31</v>
      </c>
      <c r="H53">
        <v>1927</v>
      </c>
      <c r="I53">
        <v>0.22833419999999999</v>
      </c>
      <c r="J53">
        <v>1907</v>
      </c>
      <c r="K53">
        <v>0.16675407</v>
      </c>
    </row>
    <row r="54" spans="1:28">
      <c r="C54">
        <v>5</v>
      </c>
      <c r="D54">
        <v>10</v>
      </c>
      <c r="E54">
        <v>3834</v>
      </c>
      <c r="F54">
        <v>0.14945227</v>
      </c>
      <c r="G54">
        <v>0.35399999999999998</v>
      </c>
      <c r="H54">
        <v>1931</v>
      </c>
      <c r="I54">
        <v>0.18125324000000001</v>
      </c>
      <c r="J54">
        <v>1903</v>
      </c>
      <c r="K54">
        <v>0.117183395</v>
      </c>
    </row>
    <row r="55" spans="1:28">
      <c r="C55">
        <v>5</v>
      </c>
      <c r="D55">
        <v>11</v>
      </c>
      <c r="E55">
        <v>3834</v>
      </c>
      <c r="F55">
        <v>0.12467397</v>
      </c>
      <c r="G55">
        <v>0.38800000000000001</v>
      </c>
      <c r="H55">
        <v>1932</v>
      </c>
      <c r="I55">
        <v>0.16097309000000001</v>
      </c>
      <c r="J55">
        <v>1902</v>
      </c>
      <c r="K55">
        <v>8.7802309999999995E-2</v>
      </c>
    </row>
    <row r="56" spans="1:28">
      <c r="C56">
        <v>5</v>
      </c>
      <c r="D56">
        <v>12</v>
      </c>
      <c r="E56">
        <v>3834</v>
      </c>
      <c r="F56">
        <v>0.112676054</v>
      </c>
      <c r="G56">
        <v>0.41699999999999998</v>
      </c>
      <c r="H56">
        <v>1926</v>
      </c>
      <c r="I56">
        <v>0.14434060000000001</v>
      </c>
      <c r="J56">
        <v>1908</v>
      </c>
      <c r="K56">
        <v>8.0712790000000006E-2</v>
      </c>
    </row>
    <row r="57" spans="1:28">
      <c r="C57">
        <v>5</v>
      </c>
      <c r="D57">
        <v>15</v>
      </c>
      <c r="E57">
        <v>3834</v>
      </c>
      <c r="F57">
        <v>8.0855499999999997E-2</v>
      </c>
      <c r="G57">
        <v>0.48799999999999999</v>
      </c>
      <c r="H57">
        <v>1930</v>
      </c>
      <c r="I57">
        <v>0.11554404</v>
      </c>
      <c r="J57">
        <v>1904</v>
      </c>
      <c r="K57">
        <v>4.5693280000000003E-2</v>
      </c>
    </row>
    <row r="58" spans="1:28">
      <c r="C58">
        <v>5</v>
      </c>
      <c r="D58">
        <v>20</v>
      </c>
      <c r="E58">
        <v>3834</v>
      </c>
      <c r="F58">
        <v>6.9379239999999995E-2</v>
      </c>
      <c r="G58">
        <v>0.57899999999999996</v>
      </c>
      <c r="H58">
        <v>1934</v>
      </c>
      <c r="I58">
        <v>0.10289555</v>
      </c>
      <c r="J58">
        <v>1900</v>
      </c>
      <c r="K58">
        <v>3.5263160000000002E-2</v>
      </c>
    </row>
    <row r="59" spans="1:28">
      <c r="C59">
        <v>5</v>
      </c>
      <c r="D59">
        <v>25</v>
      </c>
      <c r="E59">
        <v>3834</v>
      </c>
      <c r="F59">
        <v>4.9295775999999999E-2</v>
      </c>
      <c r="G59">
        <v>0.65500000000000003</v>
      </c>
      <c r="H59">
        <v>1932</v>
      </c>
      <c r="I59">
        <v>7.815735E-2</v>
      </c>
      <c r="J59">
        <v>1902</v>
      </c>
      <c r="K59">
        <v>1.9978969999999999E-2</v>
      </c>
    </row>
    <row r="60" spans="1:28">
      <c r="C60">
        <v>5</v>
      </c>
      <c r="D60">
        <v>500</v>
      </c>
      <c r="E60">
        <v>3834</v>
      </c>
      <c r="F60">
        <v>0.1163276</v>
      </c>
      <c r="G60">
        <v>0.91500000000000004</v>
      </c>
      <c r="H60">
        <v>1868</v>
      </c>
      <c r="I60">
        <v>0.23875803000000001</v>
      </c>
      <c r="J60">
        <v>1966</v>
      </c>
      <c r="K60">
        <v>0</v>
      </c>
    </row>
    <row r="61" spans="1:28">
      <c r="C61">
        <v>10</v>
      </c>
      <c r="D61">
        <v>6</v>
      </c>
      <c r="E61">
        <v>3834</v>
      </c>
      <c r="F61">
        <v>0.53964524999999997</v>
      </c>
      <c r="G61">
        <v>0.20300000000000001</v>
      </c>
      <c r="H61">
        <v>1505</v>
      </c>
      <c r="I61">
        <v>0.489701</v>
      </c>
      <c r="J61">
        <v>2329</v>
      </c>
      <c r="K61">
        <v>0.57191926000000004</v>
      </c>
    </row>
    <row r="62" spans="1:28">
      <c r="C62">
        <v>10</v>
      </c>
      <c r="D62">
        <v>7</v>
      </c>
      <c r="E62">
        <v>3834</v>
      </c>
      <c r="F62">
        <v>0.39462702999999999</v>
      </c>
      <c r="G62">
        <v>0.23699999999999999</v>
      </c>
      <c r="H62">
        <v>1868</v>
      </c>
      <c r="I62">
        <v>0.40417557999999998</v>
      </c>
      <c r="J62">
        <v>1966</v>
      </c>
      <c r="K62">
        <v>0.38555443</v>
      </c>
    </row>
    <row r="63" spans="1:28">
      <c r="C63">
        <v>10</v>
      </c>
      <c r="D63">
        <v>8</v>
      </c>
      <c r="E63">
        <v>3834</v>
      </c>
      <c r="F63">
        <v>0.35159101999999998</v>
      </c>
      <c r="G63">
        <v>0.27</v>
      </c>
      <c r="H63">
        <v>1909</v>
      </c>
      <c r="I63">
        <v>0.3782085</v>
      </c>
      <c r="J63">
        <v>1925</v>
      </c>
      <c r="K63">
        <v>0.32519480000000001</v>
      </c>
    </row>
    <row r="64" spans="1:28">
      <c r="C64">
        <v>10</v>
      </c>
      <c r="D64">
        <v>9</v>
      </c>
      <c r="E64">
        <v>3834</v>
      </c>
      <c r="F64">
        <v>0.28664580000000001</v>
      </c>
      <c r="G64">
        <v>0.31</v>
      </c>
      <c r="H64">
        <v>1927</v>
      </c>
      <c r="I64">
        <v>0.32589516000000002</v>
      </c>
      <c r="J64">
        <v>1907</v>
      </c>
      <c r="K64">
        <v>0.2469848</v>
      </c>
    </row>
    <row r="65" spans="3:11">
      <c r="C65">
        <v>10</v>
      </c>
      <c r="D65">
        <v>10</v>
      </c>
      <c r="E65">
        <v>3834</v>
      </c>
      <c r="F65">
        <v>0.22430881999999999</v>
      </c>
      <c r="G65">
        <v>0.35399999999999998</v>
      </c>
      <c r="H65">
        <v>1931</v>
      </c>
      <c r="I65">
        <v>0.255826</v>
      </c>
      <c r="J65">
        <v>1903</v>
      </c>
      <c r="K65">
        <v>0.1923279</v>
      </c>
    </row>
    <row r="66" spans="3:11">
      <c r="C66">
        <v>10</v>
      </c>
      <c r="D66">
        <v>11</v>
      </c>
      <c r="E66">
        <v>3834</v>
      </c>
      <c r="F66">
        <v>0.19040167</v>
      </c>
      <c r="G66">
        <v>0.38800000000000001</v>
      </c>
      <c r="H66">
        <v>1932</v>
      </c>
      <c r="I66">
        <v>0.22981367</v>
      </c>
      <c r="J66">
        <v>1902</v>
      </c>
      <c r="K66">
        <v>0.15036803000000001</v>
      </c>
    </row>
    <row r="67" spans="3:11">
      <c r="C67">
        <v>10</v>
      </c>
      <c r="D67">
        <v>12</v>
      </c>
      <c r="E67">
        <v>3834</v>
      </c>
      <c r="F67">
        <v>0.17370891999999999</v>
      </c>
      <c r="G67">
        <v>0.41699999999999998</v>
      </c>
      <c r="H67">
        <v>1926</v>
      </c>
      <c r="I67">
        <v>0.20404984000000001</v>
      </c>
      <c r="J67">
        <v>1908</v>
      </c>
      <c r="K67">
        <v>0.14308175000000001</v>
      </c>
    </row>
    <row r="68" spans="3:11">
      <c r="C68">
        <v>10</v>
      </c>
      <c r="D68">
        <v>15</v>
      </c>
      <c r="E68">
        <v>3834</v>
      </c>
      <c r="F68">
        <v>0.12545644</v>
      </c>
      <c r="G68">
        <v>0.48799999999999999</v>
      </c>
      <c r="H68">
        <v>1930</v>
      </c>
      <c r="I68">
        <v>0.14352332000000001</v>
      </c>
      <c r="J68">
        <v>1904</v>
      </c>
      <c r="K68">
        <v>0.10714286000000001</v>
      </c>
    </row>
    <row r="69" spans="3:11">
      <c r="C69">
        <v>10</v>
      </c>
      <c r="D69">
        <v>20</v>
      </c>
      <c r="E69">
        <v>3834</v>
      </c>
      <c r="F69">
        <v>9.2331769999999994E-2</v>
      </c>
      <c r="G69">
        <v>0.57899999999999996</v>
      </c>
      <c r="H69">
        <v>1934</v>
      </c>
      <c r="I69">
        <v>0.12357808000000001</v>
      </c>
      <c r="J69">
        <v>1900</v>
      </c>
      <c r="K69">
        <v>6.0526314999999997E-2</v>
      </c>
    </row>
    <row r="70" spans="3:11">
      <c r="C70">
        <v>10</v>
      </c>
      <c r="D70">
        <v>25</v>
      </c>
      <c r="E70">
        <v>3834</v>
      </c>
      <c r="F70">
        <v>6.9379239999999995E-2</v>
      </c>
      <c r="G70">
        <v>0.65500000000000003</v>
      </c>
      <c r="H70">
        <v>1932</v>
      </c>
      <c r="I70">
        <v>9.8343685E-2</v>
      </c>
      <c r="J70">
        <v>1902</v>
      </c>
      <c r="K70">
        <v>3.9957939999999997E-2</v>
      </c>
    </row>
    <row r="71" spans="3:11">
      <c r="C71">
        <v>10</v>
      </c>
      <c r="D71">
        <v>500</v>
      </c>
      <c r="E71">
        <v>3834</v>
      </c>
      <c r="F71">
        <v>0.12493479</v>
      </c>
      <c r="G71">
        <v>0.91500000000000004</v>
      </c>
      <c r="H71">
        <v>1868</v>
      </c>
      <c r="I71">
        <v>0.25642398</v>
      </c>
      <c r="J71">
        <v>1966</v>
      </c>
      <c r="K71">
        <v>0</v>
      </c>
    </row>
    <row r="72" spans="3:11">
      <c r="C72">
        <v>20</v>
      </c>
      <c r="D72">
        <v>6</v>
      </c>
      <c r="E72">
        <v>3834</v>
      </c>
      <c r="F72">
        <v>0.67501306999999999</v>
      </c>
      <c r="G72">
        <v>0.20300000000000001</v>
      </c>
      <c r="H72">
        <v>1505</v>
      </c>
      <c r="I72">
        <v>0.63255817000000003</v>
      </c>
      <c r="J72">
        <v>2329</v>
      </c>
      <c r="K72">
        <v>0.70244740000000006</v>
      </c>
    </row>
    <row r="73" spans="3:11">
      <c r="C73">
        <v>20</v>
      </c>
      <c r="D73">
        <v>7</v>
      </c>
      <c r="E73">
        <v>3834</v>
      </c>
      <c r="F73">
        <v>0.53364635000000005</v>
      </c>
      <c r="G73">
        <v>0.23699999999999999</v>
      </c>
      <c r="H73">
        <v>1868</v>
      </c>
      <c r="I73">
        <v>0.53319055000000004</v>
      </c>
      <c r="J73">
        <v>1966</v>
      </c>
      <c r="K73">
        <v>0.53407939999999998</v>
      </c>
    </row>
    <row r="74" spans="3:11">
      <c r="C74">
        <v>20</v>
      </c>
      <c r="D74">
        <v>8</v>
      </c>
      <c r="E74">
        <v>3834</v>
      </c>
      <c r="F74">
        <v>0.4765258</v>
      </c>
      <c r="G74">
        <v>0.27</v>
      </c>
      <c r="H74">
        <v>1909</v>
      </c>
      <c r="I74">
        <v>0.50497645000000002</v>
      </c>
      <c r="J74">
        <v>1925</v>
      </c>
      <c r="K74">
        <v>0.44831169999999998</v>
      </c>
    </row>
    <row r="75" spans="3:11">
      <c r="C75">
        <v>20</v>
      </c>
      <c r="D75">
        <v>9</v>
      </c>
      <c r="E75">
        <v>3834</v>
      </c>
      <c r="F75">
        <v>0.40349504000000003</v>
      </c>
      <c r="G75">
        <v>0.31</v>
      </c>
      <c r="H75">
        <v>1927</v>
      </c>
      <c r="I75">
        <v>0.45251685000000003</v>
      </c>
      <c r="J75">
        <v>1907</v>
      </c>
      <c r="K75">
        <v>0.35395907999999998</v>
      </c>
    </row>
    <row r="76" spans="3:11">
      <c r="C76">
        <v>20</v>
      </c>
      <c r="D76">
        <v>10</v>
      </c>
      <c r="E76">
        <v>3834</v>
      </c>
      <c r="F76">
        <v>0.32629108000000001</v>
      </c>
      <c r="G76">
        <v>0.35399999999999998</v>
      </c>
      <c r="H76">
        <v>1931</v>
      </c>
      <c r="I76">
        <v>0.37441740000000001</v>
      </c>
      <c r="J76">
        <v>1903</v>
      </c>
      <c r="K76">
        <v>0.27745663999999998</v>
      </c>
    </row>
    <row r="77" spans="3:11">
      <c r="C77">
        <v>20</v>
      </c>
      <c r="D77">
        <v>11</v>
      </c>
      <c r="E77">
        <v>3834</v>
      </c>
      <c r="F77">
        <v>0.27986436999999997</v>
      </c>
      <c r="G77">
        <v>0.38800000000000001</v>
      </c>
      <c r="H77">
        <v>1932</v>
      </c>
      <c r="I77">
        <v>0.33178055000000001</v>
      </c>
      <c r="J77">
        <v>1902</v>
      </c>
      <c r="K77">
        <v>0.22712934000000001</v>
      </c>
    </row>
    <row r="78" spans="3:11">
      <c r="C78">
        <v>20</v>
      </c>
      <c r="D78">
        <v>12</v>
      </c>
      <c r="E78">
        <v>3834</v>
      </c>
      <c r="F78">
        <v>0.25247782000000002</v>
      </c>
      <c r="G78">
        <v>0.41699999999999998</v>
      </c>
      <c r="H78">
        <v>1926</v>
      </c>
      <c r="I78">
        <v>0.29906539999999998</v>
      </c>
      <c r="J78">
        <v>1908</v>
      </c>
      <c r="K78">
        <v>0.20545073</v>
      </c>
    </row>
    <row r="79" spans="3:11">
      <c r="C79">
        <v>20</v>
      </c>
      <c r="D79">
        <v>15</v>
      </c>
      <c r="E79">
        <v>3834</v>
      </c>
      <c r="F79">
        <v>0.17527387</v>
      </c>
      <c r="G79">
        <v>0.48799999999999999</v>
      </c>
      <c r="H79">
        <v>1930</v>
      </c>
      <c r="I79">
        <v>0.20829016</v>
      </c>
      <c r="J79">
        <v>1904</v>
      </c>
      <c r="K79">
        <v>0.14180672</v>
      </c>
    </row>
    <row r="80" spans="3:11">
      <c r="C80">
        <v>20</v>
      </c>
      <c r="D80">
        <v>20</v>
      </c>
      <c r="E80">
        <v>3834</v>
      </c>
      <c r="F80">
        <v>0.11789254</v>
      </c>
      <c r="G80">
        <v>0.57899999999999996</v>
      </c>
      <c r="H80">
        <v>1934</v>
      </c>
      <c r="I80">
        <v>0.16442606000000001</v>
      </c>
      <c r="J80">
        <v>1900</v>
      </c>
      <c r="K80">
        <v>7.0526320000000003E-2</v>
      </c>
    </row>
    <row r="81" spans="3:17">
      <c r="C81">
        <v>20</v>
      </c>
      <c r="D81">
        <v>25</v>
      </c>
      <c r="E81">
        <v>3834</v>
      </c>
      <c r="F81">
        <v>8.320292E-2</v>
      </c>
      <c r="G81">
        <v>0.65500000000000003</v>
      </c>
      <c r="H81">
        <v>1932</v>
      </c>
      <c r="I81">
        <v>0.123188406</v>
      </c>
      <c r="J81">
        <v>1902</v>
      </c>
      <c r="K81">
        <v>4.258675E-2</v>
      </c>
    </row>
    <row r="82" spans="3:17">
      <c r="C82">
        <v>20</v>
      </c>
      <c r="D82">
        <v>500</v>
      </c>
      <c r="E82">
        <v>3834</v>
      </c>
      <c r="F82">
        <v>0.12493479</v>
      </c>
      <c r="G82">
        <v>0.91500000000000004</v>
      </c>
      <c r="H82">
        <v>1868</v>
      </c>
      <c r="I82">
        <v>0.25642398</v>
      </c>
      <c r="J82">
        <v>1966</v>
      </c>
      <c r="K82">
        <v>0</v>
      </c>
    </row>
    <row r="83" spans="3:17">
      <c r="C83">
        <v>40</v>
      </c>
      <c r="D83">
        <v>6</v>
      </c>
      <c r="E83">
        <v>3834</v>
      </c>
      <c r="F83">
        <v>0.76995309999999995</v>
      </c>
      <c r="G83">
        <v>0.20300000000000001</v>
      </c>
      <c r="H83">
        <v>1505</v>
      </c>
      <c r="I83">
        <v>0.73089700000000002</v>
      </c>
      <c r="J83">
        <v>2329</v>
      </c>
      <c r="K83">
        <v>0.79519105000000001</v>
      </c>
    </row>
    <row r="84" spans="3:17">
      <c r="C84">
        <v>40</v>
      </c>
      <c r="D84">
        <v>7</v>
      </c>
      <c r="E84">
        <v>3834</v>
      </c>
      <c r="F84">
        <v>0.64840894999999998</v>
      </c>
      <c r="G84">
        <v>0.23699999999999999</v>
      </c>
      <c r="H84">
        <v>1868</v>
      </c>
      <c r="I84">
        <v>0.64400429999999997</v>
      </c>
      <c r="J84">
        <v>1966</v>
      </c>
      <c r="K84">
        <v>0.65259409999999995</v>
      </c>
    </row>
    <row r="85" spans="3:17">
      <c r="C85">
        <v>40</v>
      </c>
      <c r="D85">
        <v>8</v>
      </c>
      <c r="E85">
        <v>3834</v>
      </c>
      <c r="F85">
        <v>0.59337510000000004</v>
      </c>
      <c r="G85">
        <v>0.27</v>
      </c>
      <c r="H85">
        <v>1909</v>
      </c>
      <c r="I85">
        <v>0.62388679999999996</v>
      </c>
      <c r="J85">
        <v>1925</v>
      </c>
      <c r="K85">
        <v>0.56311690000000003</v>
      </c>
    </row>
    <row r="86" spans="3:17">
      <c r="C86">
        <v>40</v>
      </c>
      <c r="D86">
        <v>9</v>
      </c>
      <c r="E86">
        <v>3834</v>
      </c>
      <c r="F86">
        <v>0.50834639999999998</v>
      </c>
      <c r="G86">
        <v>0.31</v>
      </c>
      <c r="H86">
        <v>1927</v>
      </c>
      <c r="I86">
        <v>0.55838089999999996</v>
      </c>
      <c r="J86">
        <v>1907</v>
      </c>
      <c r="K86">
        <v>0.4577871</v>
      </c>
    </row>
    <row r="87" spans="3:17">
      <c r="C87">
        <v>40</v>
      </c>
      <c r="D87">
        <v>10</v>
      </c>
      <c r="E87">
        <v>3834</v>
      </c>
      <c r="F87">
        <v>0.42983830000000001</v>
      </c>
      <c r="G87">
        <v>0.35399999999999998</v>
      </c>
      <c r="H87">
        <v>1931</v>
      </c>
      <c r="I87">
        <v>0.49508025999999999</v>
      </c>
      <c r="J87">
        <v>1903</v>
      </c>
      <c r="K87">
        <v>0.36363636999999999</v>
      </c>
    </row>
    <row r="88" spans="3:17">
      <c r="C88">
        <v>40</v>
      </c>
      <c r="D88">
        <v>11</v>
      </c>
      <c r="E88">
        <v>3834</v>
      </c>
      <c r="F88">
        <v>0.37376110000000001</v>
      </c>
      <c r="G88">
        <v>0.38800000000000001</v>
      </c>
      <c r="H88">
        <v>1932</v>
      </c>
      <c r="I88">
        <v>0.44979295000000002</v>
      </c>
      <c r="J88">
        <v>1902</v>
      </c>
      <c r="K88">
        <v>0.29652998000000003</v>
      </c>
    </row>
    <row r="89" spans="3:17">
      <c r="C89">
        <v>40</v>
      </c>
      <c r="D89">
        <v>12</v>
      </c>
      <c r="E89">
        <v>3834</v>
      </c>
      <c r="F89">
        <v>0.33672404</v>
      </c>
      <c r="G89">
        <v>0.41699999999999998</v>
      </c>
      <c r="H89">
        <v>1926</v>
      </c>
      <c r="I89">
        <v>0.41900313</v>
      </c>
      <c r="J89">
        <v>1908</v>
      </c>
      <c r="K89">
        <v>0.25366875999999999</v>
      </c>
    </row>
    <row r="90" spans="3:17">
      <c r="C90">
        <v>40</v>
      </c>
      <c r="D90">
        <v>15</v>
      </c>
      <c r="E90">
        <v>3834</v>
      </c>
      <c r="F90">
        <v>0.26212832000000003</v>
      </c>
      <c r="G90">
        <v>0.48799999999999999</v>
      </c>
      <c r="H90">
        <v>1930</v>
      </c>
      <c r="I90">
        <v>0.35388599999999998</v>
      </c>
      <c r="J90">
        <v>1904</v>
      </c>
      <c r="K90">
        <v>0.16911764000000001</v>
      </c>
    </row>
    <row r="91" spans="3:17">
      <c r="C91">
        <v>40</v>
      </c>
      <c r="D91">
        <v>20</v>
      </c>
      <c r="E91">
        <v>3834</v>
      </c>
      <c r="F91">
        <v>0.18596765000000001</v>
      </c>
      <c r="G91">
        <v>0.57899999999999996</v>
      </c>
      <c r="H91">
        <v>1934</v>
      </c>
      <c r="I91">
        <v>0.27869699999999997</v>
      </c>
      <c r="J91">
        <v>1900</v>
      </c>
      <c r="K91">
        <v>9.1578945999999994E-2</v>
      </c>
    </row>
    <row r="92" spans="3:17">
      <c r="C92">
        <v>40</v>
      </c>
      <c r="D92">
        <v>25</v>
      </c>
      <c r="E92">
        <v>3834</v>
      </c>
      <c r="F92">
        <v>0.12832550000000001</v>
      </c>
      <c r="G92">
        <v>0.65500000000000003</v>
      </c>
      <c r="H92">
        <v>1932</v>
      </c>
      <c r="I92">
        <v>0.19668737</v>
      </c>
      <c r="J92">
        <v>1902</v>
      </c>
      <c r="K92">
        <v>5.8885383999999999E-2</v>
      </c>
    </row>
    <row r="93" spans="3:17">
      <c r="C93">
        <v>40</v>
      </c>
      <c r="D93">
        <v>500</v>
      </c>
      <c r="E93">
        <v>3834</v>
      </c>
      <c r="F93">
        <v>0.12493479</v>
      </c>
      <c r="G93">
        <v>0.91500000000000004</v>
      </c>
      <c r="H93">
        <v>1868</v>
      </c>
      <c r="I93">
        <v>0.25642398</v>
      </c>
      <c r="J93">
        <v>1966</v>
      </c>
      <c r="K93">
        <v>0</v>
      </c>
    </row>
    <row r="96" spans="3:17">
      <c r="L96">
        <v>5</v>
      </c>
      <c r="M96">
        <v>6</v>
      </c>
      <c r="N96">
        <v>0.42709965</v>
      </c>
      <c r="O96" s="5">
        <v>0.54655710000000002</v>
      </c>
      <c r="P96">
        <v>0.67566510000000002</v>
      </c>
      <c r="Q96">
        <v>0.77412623000000003</v>
      </c>
    </row>
    <row r="97" spans="12:17">
      <c r="L97">
        <v>5</v>
      </c>
      <c r="M97">
        <v>7</v>
      </c>
      <c r="N97">
        <v>0.28625455</v>
      </c>
      <c r="O97" s="5">
        <v>0.39984350000000002</v>
      </c>
      <c r="P97">
        <v>0.53808033</v>
      </c>
      <c r="Q97">
        <v>0.65623370000000003</v>
      </c>
    </row>
    <row r="98" spans="12:17">
      <c r="L98">
        <v>5</v>
      </c>
      <c r="M98">
        <v>8</v>
      </c>
      <c r="N98">
        <v>0.24543557999999999</v>
      </c>
      <c r="O98" s="5">
        <v>0.35041731999999998</v>
      </c>
      <c r="P98">
        <v>0.47861241999999998</v>
      </c>
      <c r="Q98">
        <v>0.59924359999999999</v>
      </c>
    </row>
    <row r="99" spans="12:17">
      <c r="L99">
        <v>5</v>
      </c>
      <c r="M99">
        <v>9</v>
      </c>
      <c r="N99">
        <v>0.19861764000000001</v>
      </c>
      <c r="O99" s="5">
        <v>0.28377672999999998</v>
      </c>
      <c r="P99">
        <v>0.40545123999999999</v>
      </c>
      <c r="Q99">
        <v>0.51186750000000003</v>
      </c>
    </row>
    <row r="100" spans="12:17">
      <c r="L100">
        <v>5</v>
      </c>
      <c r="M100">
        <v>10</v>
      </c>
      <c r="N100">
        <v>0.15466874999999999</v>
      </c>
      <c r="O100" s="5">
        <v>0.22626499999999999</v>
      </c>
      <c r="P100">
        <v>0.33359413999999998</v>
      </c>
      <c r="Q100">
        <v>0.43805425999999997</v>
      </c>
    </row>
    <row r="101" spans="12:17">
      <c r="L101">
        <v>5</v>
      </c>
      <c r="M101">
        <v>11</v>
      </c>
      <c r="N101">
        <v>0.12728222</v>
      </c>
      <c r="O101" s="5">
        <v>0.18909755</v>
      </c>
      <c r="P101">
        <v>0.27999479999999999</v>
      </c>
      <c r="Q101">
        <v>0.37297859999999999</v>
      </c>
    </row>
    <row r="102" spans="12:17">
      <c r="L102">
        <v>5</v>
      </c>
      <c r="M102">
        <v>12</v>
      </c>
      <c r="N102">
        <v>0.11319771000000001</v>
      </c>
      <c r="O102" s="5">
        <v>0.17123109</v>
      </c>
      <c r="P102">
        <v>0.25299948</v>
      </c>
      <c r="Q102">
        <v>0.33476788000000002</v>
      </c>
    </row>
    <row r="103" spans="12:17">
      <c r="L103">
        <v>5</v>
      </c>
      <c r="M103">
        <v>15</v>
      </c>
      <c r="N103">
        <v>7.3943659999999994E-2</v>
      </c>
      <c r="O103" s="5">
        <v>0.11684923999999999</v>
      </c>
      <c r="P103">
        <v>0.1724048</v>
      </c>
      <c r="Q103">
        <v>0.24530516999999999</v>
      </c>
    </row>
    <row r="104" spans="12:17">
      <c r="L104">
        <v>5</v>
      </c>
      <c r="M104">
        <v>20</v>
      </c>
      <c r="N104">
        <v>6.0641628000000003E-2</v>
      </c>
      <c r="O104" s="5">
        <v>8.568075E-2</v>
      </c>
      <c r="P104">
        <v>0.1109807</v>
      </c>
      <c r="Q104">
        <v>0.16640584</v>
      </c>
    </row>
    <row r="105" spans="12:17">
      <c r="L105">
        <v>5</v>
      </c>
      <c r="M105">
        <v>25</v>
      </c>
      <c r="N105">
        <v>4.4861763999999998E-2</v>
      </c>
      <c r="O105" s="5">
        <v>6.7683880000000002E-2</v>
      </c>
      <c r="P105">
        <v>9.5070420000000003E-2</v>
      </c>
      <c r="Q105">
        <v>0.13354199</v>
      </c>
    </row>
    <row r="106" spans="12:17">
      <c r="L106">
        <v>5</v>
      </c>
      <c r="M106">
        <v>500</v>
      </c>
      <c r="N106">
        <v>5.8163800000000002E-2</v>
      </c>
      <c r="O106" s="5">
        <v>7.1465835000000005E-2</v>
      </c>
      <c r="P106">
        <v>0.19157537999999999</v>
      </c>
      <c r="Q106">
        <v>0.19157537999999999</v>
      </c>
    </row>
    <row r="107" spans="12:17">
      <c r="L107">
        <v>10</v>
      </c>
      <c r="M107">
        <v>6</v>
      </c>
      <c r="N107" t="s">
        <v>79</v>
      </c>
    </row>
    <row r="108" spans="12:17">
      <c r="L108">
        <v>10</v>
      </c>
      <c r="M108">
        <v>7</v>
      </c>
      <c r="N108">
        <v>0.39984350000000002</v>
      </c>
    </row>
    <row r="109" spans="12:17">
      <c r="L109">
        <v>10</v>
      </c>
      <c r="M109">
        <v>8</v>
      </c>
      <c r="N109">
        <v>0.35041731999999998</v>
      </c>
    </row>
    <row r="110" spans="12:17">
      <c r="L110">
        <v>10</v>
      </c>
      <c r="M110">
        <v>9</v>
      </c>
      <c r="N110">
        <v>0.28377672999999998</v>
      </c>
    </row>
    <row r="111" spans="12:17">
      <c r="L111">
        <v>10</v>
      </c>
      <c r="M111">
        <v>10</v>
      </c>
      <c r="N111">
        <v>0.22626499999999999</v>
      </c>
    </row>
    <row r="112" spans="12:17">
      <c r="L112">
        <v>10</v>
      </c>
      <c r="M112">
        <v>11</v>
      </c>
      <c r="N112">
        <v>0.18909755</v>
      </c>
    </row>
    <row r="113" spans="12:14">
      <c r="L113">
        <v>10</v>
      </c>
      <c r="M113">
        <v>12</v>
      </c>
      <c r="N113">
        <v>0.17123109</v>
      </c>
    </row>
    <row r="114" spans="12:14">
      <c r="L114">
        <v>10</v>
      </c>
      <c r="M114">
        <v>15</v>
      </c>
      <c r="N114">
        <v>0.11684923999999999</v>
      </c>
    </row>
    <row r="115" spans="12:14">
      <c r="L115">
        <v>10</v>
      </c>
      <c r="M115">
        <v>20</v>
      </c>
      <c r="N115">
        <v>8.568075E-2</v>
      </c>
    </row>
    <row r="116" spans="12:14">
      <c r="L116">
        <v>10</v>
      </c>
      <c r="M116">
        <v>25</v>
      </c>
      <c r="N116">
        <v>6.7683880000000002E-2</v>
      </c>
    </row>
    <row r="117" spans="12:14">
      <c r="L117">
        <v>10</v>
      </c>
      <c r="M117">
        <v>500</v>
      </c>
      <c r="N117">
        <v>7.1465835000000005E-2</v>
      </c>
    </row>
    <row r="118" spans="12:14">
      <c r="L118">
        <v>20</v>
      </c>
      <c r="M118">
        <v>6</v>
      </c>
      <c r="N118">
        <v>0.67566510000000002</v>
      </c>
    </row>
    <row r="119" spans="12:14">
      <c r="L119">
        <v>20</v>
      </c>
      <c r="M119">
        <v>7</v>
      </c>
      <c r="N119">
        <v>0.53808033</v>
      </c>
    </row>
    <row r="120" spans="12:14">
      <c r="L120">
        <v>20</v>
      </c>
      <c r="M120">
        <v>8</v>
      </c>
      <c r="N120">
        <v>0.47861241999999998</v>
      </c>
    </row>
    <row r="121" spans="12:14">
      <c r="L121">
        <v>20</v>
      </c>
      <c r="M121">
        <v>9</v>
      </c>
      <c r="N121">
        <v>0.40545123999999999</v>
      </c>
    </row>
    <row r="122" spans="12:14">
      <c r="L122">
        <v>20</v>
      </c>
      <c r="M122">
        <v>10</v>
      </c>
      <c r="N122">
        <v>0.33359413999999998</v>
      </c>
    </row>
    <row r="123" spans="12:14">
      <c r="L123">
        <v>20</v>
      </c>
      <c r="M123">
        <v>11</v>
      </c>
      <c r="N123">
        <v>0.27999479999999999</v>
      </c>
    </row>
    <row r="124" spans="12:14">
      <c r="L124">
        <v>20</v>
      </c>
      <c r="M124">
        <v>12</v>
      </c>
      <c r="N124">
        <v>0.25299948</v>
      </c>
    </row>
    <row r="125" spans="12:14">
      <c r="L125">
        <v>20</v>
      </c>
      <c r="M125">
        <v>15</v>
      </c>
      <c r="N125">
        <v>0.1724048</v>
      </c>
    </row>
    <row r="126" spans="12:14">
      <c r="L126">
        <v>20</v>
      </c>
      <c r="M126">
        <v>20</v>
      </c>
      <c r="N126">
        <v>0.1109807</v>
      </c>
    </row>
    <row r="127" spans="12:14">
      <c r="L127">
        <v>20</v>
      </c>
      <c r="M127">
        <v>25</v>
      </c>
      <c r="N127">
        <v>9.5070420000000003E-2</v>
      </c>
    </row>
    <row r="128" spans="12:14">
      <c r="L128">
        <v>20</v>
      </c>
      <c r="M128">
        <v>500</v>
      </c>
      <c r="N128">
        <v>0.19157537999999999</v>
      </c>
    </row>
    <row r="129" spans="12:14">
      <c r="L129">
        <v>40</v>
      </c>
      <c r="M129">
        <v>6</v>
      </c>
      <c r="N129">
        <v>0.77412623000000003</v>
      </c>
    </row>
    <row r="130" spans="12:14">
      <c r="L130">
        <v>40</v>
      </c>
      <c r="M130">
        <v>7</v>
      </c>
      <c r="N130">
        <v>0.65623370000000003</v>
      </c>
    </row>
    <row r="131" spans="12:14">
      <c r="L131">
        <v>40</v>
      </c>
      <c r="M131">
        <v>8</v>
      </c>
      <c r="N131">
        <v>0.59924359999999999</v>
      </c>
    </row>
    <row r="132" spans="12:14">
      <c r="L132">
        <v>40</v>
      </c>
      <c r="M132">
        <v>9</v>
      </c>
      <c r="N132">
        <v>0.51186750000000003</v>
      </c>
    </row>
    <row r="133" spans="12:14">
      <c r="L133">
        <v>40</v>
      </c>
      <c r="M133">
        <v>10</v>
      </c>
      <c r="N133">
        <v>0.43805425999999997</v>
      </c>
    </row>
    <row r="134" spans="12:14">
      <c r="L134">
        <v>40</v>
      </c>
      <c r="M134">
        <v>11</v>
      </c>
      <c r="N134">
        <v>0.37297859999999999</v>
      </c>
    </row>
    <row r="135" spans="12:14">
      <c r="L135">
        <v>40</v>
      </c>
      <c r="M135">
        <v>12</v>
      </c>
      <c r="N135">
        <v>0.33476788000000002</v>
      </c>
    </row>
    <row r="136" spans="12:14">
      <c r="L136">
        <v>40</v>
      </c>
      <c r="M136">
        <v>15</v>
      </c>
      <c r="N136">
        <v>0.24530516999999999</v>
      </c>
    </row>
    <row r="137" spans="12:14">
      <c r="L137">
        <v>40</v>
      </c>
      <c r="M137">
        <v>20</v>
      </c>
      <c r="N137">
        <v>0.16640584</v>
      </c>
    </row>
    <row r="138" spans="12:14">
      <c r="L138">
        <v>40</v>
      </c>
      <c r="M138">
        <v>25</v>
      </c>
      <c r="N138">
        <v>0.13354199</v>
      </c>
    </row>
    <row r="139" spans="12:14">
      <c r="L139">
        <v>40</v>
      </c>
      <c r="M139">
        <v>500</v>
      </c>
      <c r="N139">
        <v>0.19157537999999999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opLeftCell="A10" workbookViewId="0">
      <selection activeCell="N26" sqref="N26"/>
    </sheetView>
  </sheetViews>
  <sheetFormatPr baseColWidth="10" defaultRowHeight="15" x14ac:dyDescent="0"/>
  <sheetData>
    <row r="1" spans="1:15" ht="16" thickBot="1">
      <c r="E1" t="s">
        <v>103</v>
      </c>
      <c r="I1" s="1" t="s">
        <v>102</v>
      </c>
      <c r="J1" s="1"/>
      <c r="K1" s="1"/>
      <c r="M1" t="s">
        <v>139</v>
      </c>
    </row>
    <row r="2" spans="1:15" ht="16" thickBot="1">
      <c r="E2" s="18" t="s">
        <v>32</v>
      </c>
      <c r="F2" s="18" t="s">
        <v>33</v>
      </c>
      <c r="G2" s="18" t="s">
        <v>34</v>
      </c>
      <c r="I2" s="18" t="s">
        <v>32</v>
      </c>
      <c r="J2" s="18" t="s">
        <v>33</v>
      </c>
      <c r="K2" s="18" t="s">
        <v>34</v>
      </c>
      <c r="M2" s="18" t="s">
        <v>32</v>
      </c>
      <c r="N2" s="18" t="s">
        <v>33</v>
      </c>
      <c r="O2" s="18" t="s">
        <v>34</v>
      </c>
    </row>
    <row r="3" spans="1:15">
      <c r="A3" s="19" t="s">
        <v>35</v>
      </c>
      <c r="B3" s="19" t="s">
        <v>36</v>
      </c>
      <c r="C3" s="19">
        <v>8.4000000000000005E-2</v>
      </c>
      <c r="D3" s="36">
        <v>0.27800000000000002</v>
      </c>
      <c r="E3" s="34">
        <v>0.54545456000000003</v>
      </c>
      <c r="F3" s="35">
        <v>7.4380169999999995E-2</v>
      </c>
      <c r="G3" s="35">
        <v>0.57575756</v>
      </c>
      <c r="H3" t="s">
        <v>100</v>
      </c>
      <c r="I3" s="34">
        <v>0.54545456000000003</v>
      </c>
      <c r="J3" s="35">
        <v>7.4380169999999995E-2</v>
      </c>
      <c r="K3" s="35">
        <v>0.57575756</v>
      </c>
      <c r="M3" s="39">
        <f>I3*100</f>
        <v>54.545456000000001</v>
      </c>
      <c r="N3" s="39">
        <f t="shared" ref="N3:O18" si="0">J3*100</f>
        <v>7.4380169999999994</v>
      </c>
      <c r="O3" s="39">
        <f t="shared" si="0"/>
        <v>57.575755999999998</v>
      </c>
    </row>
    <row r="4" spans="1:15">
      <c r="A4" s="20" t="s">
        <v>37</v>
      </c>
      <c r="B4" s="20" t="s">
        <v>38</v>
      </c>
      <c r="C4" s="20">
        <v>0.223</v>
      </c>
      <c r="D4" s="37">
        <v>0.60199999999999998</v>
      </c>
      <c r="E4" s="34">
        <v>0.51656919999999995</v>
      </c>
      <c r="F4" s="35">
        <v>0.24242425000000001</v>
      </c>
      <c r="G4" s="35">
        <v>0.72319686000000005</v>
      </c>
      <c r="H4" t="s">
        <v>101</v>
      </c>
      <c r="I4" s="34">
        <v>0.51656919999999995</v>
      </c>
      <c r="J4" s="35">
        <v>0.24242425000000001</v>
      </c>
      <c r="K4" s="35">
        <v>0.72319686000000005</v>
      </c>
      <c r="M4" s="39">
        <f t="shared" ref="M4:M22" si="1">I4*100</f>
        <v>51.656919999999992</v>
      </c>
      <c r="N4" s="39">
        <f t="shared" si="0"/>
        <v>24.242425000000001</v>
      </c>
      <c r="O4" s="39">
        <f t="shared" si="0"/>
        <v>72.319686000000004</v>
      </c>
    </row>
    <row r="5" spans="1:15">
      <c r="A5" s="20" t="s">
        <v>39</v>
      </c>
      <c r="B5" s="20" t="s">
        <v>40</v>
      </c>
      <c r="C5" s="20">
        <v>0.26100000000000001</v>
      </c>
      <c r="D5" s="37">
        <v>0.59399999999999997</v>
      </c>
      <c r="E5" s="34">
        <v>0.51887810000000001</v>
      </c>
      <c r="F5" s="35">
        <v>0.13239187999999999</v>
      </c>
      <c r="G5" s="35">
        <v>0.51024809999999998</v>
      </c>
      <c r="H5" t="s">
        <v>82</v>
      </c>
      <c r="I5" s="34">
        <v>0.51887810000000001</v>
      </c>
      <c r="J5" s="35">
        <v>0.13239187999999999</v>
      </c>
      <c r="K5" s="35">
        <v>0.51024809999999998</v>
      </c>
      <c r="M5" s="39">
        <f t="shared" si="1"/>
        <v>51.887810000000002</v>
      </c>
      <c r="N5" s="39">
        <f t="shared" si="0"/>
        <v>13.239187999999999</v>
      </c>
      <c r="O5" s="39">
        <f t="shared" si="0"/>
        <v>51.024809999999995</v>
      </c>
    </row>
    <row r="6" spans="1:15">
      <c r="A6" s="20" t="s">
        <v>41</v>
      </c>
      <c r="B6" s="20" t="s">
        <v>42</v>
      </c>
      <c r="C6" s="20">
        <v>0.28000000000000003</v>
      </c>
      <c r="D6" s="37">
        <v>0.53300000000000003</v>
      </c>
      <c r="E6" s="34">
        <v>2.8378378999999999E-2</v>
      </c>
      <c r="F6" s="35">
        <v>0.42017736999999999</v>
      </c>
      <c r="G6" s="35">
        <v>0.50236325999999998</v>
      </c>
      <c r="H6" t="s">
        <v>83</v>
      </c>
      <c r="I6" s="34">
        <v>2.8378378999999999E-2</v>
      </c>
      <c r="J6" s="35">
        <v>0.42017736999999999</v>
      </c>
      <c r="K6" s="35">
        <v>0.50236325999999998</v>
      </c>
      <c r="M6" s="39">
        <f t="shared" si="1"/>
        <v>2.8378378999999998</v>
      </c>
      <c r="N6" s="39">
        <f t="shared" si="0"/>
        <v>42.017736999999997</v>
      </c>
      <c r="O6" s="39">
        <f t="shared" si="0"/>
        <v>50.236325999999998</v>
      </c>
    </row>
    <row r="7" spans="1:15">
      <c r="A7" s="20" t="s">
        <v>43</v>
      </c>
      <c r="B7" s="20" t="s">
        <v>44</v>
      </c>
      <c r="C7" s="20">
        <v>0.29499999999999998</v>
      </c>
      <c r="D7" s="37">
        <v>0.748</v>
      </c>
      <c r="E7" s="34">
        <v>0.50035390000000002</v>
      </c>
      <c r="F7" s="35">
        <v>0.37224160000000001</v>
      </c>
      <c r="G7" s="35">
        <v>0.52945350000000002</v>
      </c>
      <c r="H7" t="s">
        <v>84</v>
      </c>
      <c r="I7" s="34">
        <v>0.50035390000000002</v>
      </c>
      <c r="J7" s="35">
        <v>0.37224160000000001</v>
      </c>
      <c r="K7" s="35">
        <v>0.52945350000000002</v>
      </c>
      <c r="M7" s="39">
        <f t="shared" si="1"/>
        <v>50.03539</v>
      </c>
      <c r="N7" s="39">
        <f t="shared" si="0"/>
        <v>37.224159999999998</v>
      </c>
      <c r="O7" s="39">
        <f t="shared" si="0"/>
        <v>52.945350000000005</v>
      </c>
    </row>
    <row r="8" spans="1:15">
      <c r="A8" s="20" t="s">
        <v>45</v>
      </c>
      <c r="B8" s="20" t="s">
        <v>46</v>
      </c>
      <c r="C8" s="20">
        <v>0.32900000000000001</v>
      </c>
      <c r="D8" s="37">
        <v>1.218</v>
      </c>
      <c r="E8" s="34">
        <v>0.52043870000000003</v>
      </c>
      <c r="F8" s="35">
        <v>0.22503057000000001</v>
      </c>
      <c r="G8" s="35">
        <v>0.59242649999999997</v>
      </c>
      <c r="H8" t="s">
        <v>85</v>
      </c>
      <c r="I8" s="34">
        <v>0.52043870000000003</v>
      </c>
      <c r="J8" s="35">
        <v>0.22503057000000001</v>
      </c>
      <c r="K8" s="35">
        <v>0.59242649999999997</v>
      </c>
      <c r="M8" s="39">
        <f t="shared" si="1"/>
        <v>52.043870000000005</v>
      </c>
      <c r="N8" s="39">
        <f t="shared" si="0"/>
        <v>22.503057000000002</v>
      </c>
      <c r="O8" s="39">
        <f t="shared" si="0"/>
        <v>59.242649999999998</v>
      </c>
    </row>
    <row r="9" spans="1:15">
      <c r="A9" s="20" t="s">
        <v>47</v>
      </c>
      <c r="B9" s="20" t="s">
        <v>48</v>
      </c>
      <c r="C9" s="20">
        <v>0.35199999999999998</v>
      </c>
      <c r="D9" s="37">
        <v>0.45500000000000002</v>
      </c>
      <c r="E9" s="34">
        <v>0.51803750000000004</v>
      </c>
      <c r="F9" s="35">
        <v>0.25737900000000002</v>
      </c>
      <c r="G9" s="35">
        <v>0.49350650000000001</v>
      </c>
      <c r="H9" t="s">
        <v>86</v>
      </c>
      <c r="I9" s="34">
        <v>0.51803750000000004</v>
      </c>
      <c r="J9" s="35">
        <v>0.25737900000000002</v>
      </c>
      <c r="K9" s="35">
        <v>0.49350650000000001</v>
      </c>
      <c r="M9" s="39">
        <f t="shared" si="1"/>
        <v>51.803750000000001</v>
      </c>
      <c r="N9" s="39">
        <f t="shared" si="0"/>
        <v>25.737900000000003</v>
      </c>
      <c r="O9" s="39">
        <f t="shared" si="0"/>
        <v>49.350650000000002</v>
      </c>
    </row>
    <row r="10" spans="1:15">
      <c r="A10" s="20" t="s">
        <v>49</v>
      </c>
      <c r="B10" s="20" t="s">
        <v>50</v>
      </c>
      <c r="C10" s="20">
        <v>0.39600000000000002</v>
      </c>
      <c r="D10" s="37">
        <v>1.012</v>
      </c>
      <c r="E10" s="34">
        <v>0.13771517999999999</v>
      </c>
      <c r="F10" s="35">
        <v>0.22864482999999999</v>
      </c>
      <c r="G10" s="35">
        <v>0.53218209999999999</v>
      </c>
      <c r="H10" t="s">
        <v>87</v>
      </c>
      <c r="I10" s="34">
        <v>0.13771517999999999</v>
      </c>
      <c r="J10" s="35">
        <v>0.22864482999999999</v>
      </c>
      <c r="K10" s="35">
        <v>0.53218209999999999</v>
      </c>
      <c r="M10" s="39">
        <f t="shared" si="1"/>
        <v>13.771517999999999</v>
      </c>
      <c r="N10" s="39">
        <f t="shared" si="0"/>
        <v>22.864483</v>
      </c>
      <c r="O10" s="39">
        <f t="shared" si="0"/>
        <v>53.218209999999999</v>
      </c>
    </row>
    <row r="11" spans="1:15">
      <c r="A11" s="20" t="s">
        <v>51</v>
      </c>
      <c r="B11" s="20" t="s">
        <v>52</v>
      </c>
      <c r="C11" s="20">
        <v>0.47499999999999998</v>
      </c>
      <c r="D11" s="37">
        <v>0.77600000000000002</v>
      </c>
      <c r="E11" s="34">
        <v>0.41443851999999998</v>
      </c>
      <c r="F11" s="35">
        <v>0.41356673999999999</v>
      </c>
      <c r="G11" s="35">
        <v>0.6898396</v>
      </c>
      <c r="H11" t="s">
        <v>88</v>
      </c>
      <c r="I11" s="34">
        <v>0.41443851999999998</v>
      </c>
      <c r="J11" s="35">
        <v>0.41356673999999999</v>
      </c>
      <c r="K11" s="35">
        <v>0.6898396</v>
      </c>
      <c r="M11" s="39">
        <f t="shared" si="1"/>
        <v>41.443852</v>
      </c>
      <c r="N11" s="39">
        <f t="shared" si="0"/>
        <v>41.356673999999998</v>
      </c>
      <c r="O11" s="39">
        <f t="shared" si="0"/>
        <v>68.983959999999996</v>
      </c>
    </row>
    <row r="12" spans="1:15">
      <c r="A12" s="20" t="s">
        <v>53</v>
      </c>
      <c r="B12" s="20" t="s">
        <v>54</v>
      </c>
      <c r="C12" s="20">
        <v>0.60499999999999998</v>
      </c>
      <c r="D12" s="37">
        <v>0.376</v>
      </c>
      <c r="E12" s="34">
        <v>0.12970710999999999</v>
      </c>
      <c r="F12" s="35">
        <v>0.79452056000000004</v>
      </c>
      <c r="G12" s="35">
        <v>0.71966529999999995</v>
      </c>
      <c r="H12" t="s">
        <v>89</v>
      </c>
      <c r="I12" s="34">
        <v>0.12970710999999999</v>
      </c>
      <c r="J12" s="35">
        <v>0.79452056000000004</v>
      </c>
      <c r="K12" s="35">
        <v>0.71966529999999995</v>
      </c>
      <c r="M12" s="39">
        <f t="shared" si="1"/>
        <v>12.970710999999998</v>
      </c>
      <c r="N12" s="39">
        <f t="shared" si="0"/>
        <v>79.452055999999999</v>
      </c>
      <c r="O12" s="39">
        <f t="shared" si="0"/>
        <v>71.966529999999992</v>
      </c>
    </row>
    <row r="13" spans="1:15">
      <c r="A13" s="20" t="s">
        <v>55</v>
      </c>
      <c r="B13" s="20" t="s">
        <v>56</v>
      </c>
      <c r="C13" s="20">
        <v>0.63900000000000001</v>
      </c>
      <c r="D13" s="37">
        <v>0.85699999999999998</v>
      </c>
      <c r="E13" s="34">
        <v>0.52193650000000003</v>
      </c>
      <c r="F13" s="35">
        <v>0.53399260000000004</v>
      </c>
      <c r="G13" s="35">
        <v>0.64803624000000004</v>
      </c>
      <c r="H13" t="s">
        <v>90</v>
      </c>
      <c r="I13" s="34">
        <v>0.52193650000000003</v>
      </c>
      <c r="J13" s="35">
        <v>0.53399260000000004</v>
      </c>
      <c r="K13" s="35">
        <v>0.64803624000000004</v>
      </c>
      <c r="M13" s="39">
        <f t="shared" si="1"/>
        <v>52.193650000000005</v>
      </c>
      <c r="N13" s="39">
        <f t="shared" si="0"/>
        <v>53.399260000000005</v>
      </c>
      <c r="O13" s="39">
        <f t="shared" si="0"/>
        <v>64.803623999999999</v>
      </c>
    </row>
    <row r="14" spans="1:15">
      <c r="A14" s="20" t="s">
        <v>57</v>
      </c>
      <c r="B14" s="20" t="s">
        <v>58</v>
      </c>
      <c r="C14" s="20">
        <v>0.64800000000000002</v>
      </c>
      <c r="D14" s="37">
        <v>0.91500000000000004</v>
      </c>
      <c r="E14" s="34">
        <v>0.15318416000000001</v>
      </c>
      <c r="F14" s="35">
        <v>0.42394366999999999</v>
      </c>
      <c r="G14" s="35">
        <v>0.67297759999999995</v>
      </c>
      <c r="H14" t="s">
        <v>91</v>
      </c>
      <c r="I14" s="34">
        <v>0.15318416000000001</v>
      </c>
      <c r="J14" s="35">
        <v>0.42394366999999999</v>
      </c>
      <c r="K14" s="35">
        <v>0.67297759999999995</v>
      </c>
      <c r="M14" s="39">
        <f t="shared" si="1"/>
        <v>15.318416000000001</v>
      </c>
      <c r="N14" s="39">
        <f t="shared" si="0"/>
        <v>42.394367000000003</v>
      </c>
      <c r="O14" s="39">
        <f t="shared" si="0"/>
        <v>67.297759999999997</v>
      </c>
    </row>
    <row r="15" spans="1:15">
      <c r="A15" s="20" t="s">
        <v>59</v>
      </c>
      <c r="B15" s="20" t="s">
        <v>60</v>
      </c>
      <c r="C15" s="20">
        <v>0.73099999999999998</v>
      </c>
      <c r="D15" s="37">
        <v>0.82499999999999996</v>
      </c>
      <c r="E15" s="34">
        <v>0.44089456999999999</v>
      </c>
      <c r="F15" s="35">
        <v>0.57105260000000002</v>
      </c>
      <c r="G15" s="35">
        <v>0.75884247000000005</v>
      </c>
      <c r="H15" t="s">
        <v>92</v>
      </c>
      <c r="I15" s="34">
        <v>0.44089456999999999</v>
      </c>
      <c r="J15" s="35">
        <v>0.57105260000000002</v>
      </c>
      <c r="K15" s="35">
        <v>0.75884247000000005</v>
      </c>
      <c r="M15" s="39">
        <f t="shared" si="1"/>
        <v>44.089456999999996</v>
      </c>
      <c r="N15" s="39">
        <f t="shared" si="0"/>
        <v>57.105260000000001</v>
      </c>
      <c r="O15" s="39">
        <f t="shared" si="0"/>
        <v>75.884247000000002</v>
      </c>
    </row>
    <row r="16" spans="1:15">
      <c r="A16" s="20" t="s">
        <v>61</v>
      </c>
      <c r="B16" s="20" t="s">
        <v>62</v>
      </c>
      <c r="C16" s="20">
        <v>0.75</v>
      </c>
      <c r="D16" s="37">
        <v>0.875</v>
      </c>
      <c r="E16" s="34">
        <v>0.15782829000000001</v>
      </c>
      <c r="F16" s="35">
        <v>0.49586775999999999</v>
      </c>
      <c r="G16" s="35">
        <v>0.76515149999999998</v>
      </c>
      <c r="H16" t="s">
        <v>93</v>
      </c>
      <c r="I16" s="34">
        <v>0.15782829000000001</v>
      </c>
      <c r="J16" s="35">
        <v>0.49586775999999999</v>
      </c>
      <c r="K16" s="35">
        <v>0.76515149999999998</v>
      </c>
      <c r="M16" s="39">
        <f t="shared" si="1"/>
        <v>15.782829000000001</v>
      </c>
      <c r="N16" s="39">
        <f t="shared" si="0"/>
        <v>49.586776</v>
      </c>
      <c r="O16" s="39">
        <f t="shared" si="0"/>
        <v>76.515150000000006</v>
      </c>
    </row>
    <row r="17" spans="1:16">
      <c r="A17" s="20" t="s">
        <v>63</v>
      </c>
      <c r="B17" s="20" t="s">
        <v>64</v>
      </c>
      <c r="C17" s="20">
        <v>0.81100000000000005</v>
      </c>
      <c r="D17" s="37">
        <v>2.2130000000000001</v>
      </c>
      <c r="E17" s="34">
        <v>0.14252608</v>
      </c>
      <c r="F17" s="35">
        <v>0.47151514999999999</v>
      </c>
      <c r="G17" s="35">
        <v>0.73481479999999999</v>
      </c>
      <c r="H17" t="s">
        <v>94</v>
      </c>
      <c r="I17" s="34">
        <v>0.14252608</v>
      </c>
      <c r="J17" s="35">
        <v>0.47151514999999999</v>
      </c>
      <c r="K17" s="35">
        <v>0.73481479999999999</v>
      </c>
      <c r="M17" s="39">
        <f t="shared" si="1"/>
        <v>14.252608</v>
      </c>
      <c r="N17" s="39">
        <f t="shared" si="0"/>
        <v>47.151514999999996</v>
      </c>
      <c r="O17" s="39">
        <f t="shared" si="0"/>
        <v>73.481480000000005</v>
      </c>
    </row>
    <row r="18" spans="1:16">
      <c r="A18" s="20" t="s">
        <v>65</v>
      </c>
      <c r="B18" s="20" t="s">
        <v>66</v>
      </c>
      <c r="C18" s="20">
        <v>0.82299999999999995</v>
      </c>
      <c r="D18" s="37">
        <v>0.873</v>
      </c>
      <c r="E18" s="34">
        <v>8.0338270000000003E-2</v>
      </c>
      <c r="F18" s="35">
        <v>0.41176469999999998</v>
      </c>
      <c r="G18" s="35">
        <v>0.6913319</v>
      </c>
      <c r="H18" t="s">
        <v>95</v>
      </c>
      <c r="I18" s="34">
        <v>8.0338270000000003E-2</v>
      </c>
      <c r="J18" s="35">
        <v>0.41176469999999998</v>
      </c>
      <c r="K18" s="35">
        <v>0.6913319</v>
      </c>
      <c r="M18" s="39">
        <f t="shared" si="1"/>
        <v>8.0338270000000005</v>
      </c>
      <c r="N18" s="39">
        <f t="shared" si="0"/>
        <v>41.176469999999995</v>
      </c>
      <c r="O18" s="39">
        <f t="shared" si="0"/>
        <v>69.133189999999999</v>
      </c>
    </row>
    <row r="19" spans="1:16">
      <c r="A19" s="20" t="s">
        <v>67</v>
      </c>
      <c r="B19" s="20" t="s">
        <v>68</v>
      </c>
      <c r="C19" s="20">
        <v>0.85</v>
      </c>
      <c r="D19" s="37">
        <v>1.095</v>
      </c>
      <c r="E19" s="34">
        <v>0.1574074</v>
      </c>
      <c r="F19" s="35">
        <v>0.82417583000000005</v>
      </c>
      <c r="G19" s="35">
        <v>0.78523489999999996</v>
      </c>
      <c r="H19" t="s">
        <v>96</v>
      </c>
      <c r="I19" s="34">
        <v>0.1574074</v>
      </c>
      <c r="J19" s="35">
        <v>0.82417583000000005</v>
      </c>
      <c r="K19" s="35">
        <v>0.78523489999999996</v>
      </c>
      <c r="M19" s="39">
        <f t="shared" si="1"/>
        <v>15.740740000000001</v>
      </c>
      <c r="N19" s="39">
        <f t="shared" ref="N19:N22" si="2">J19*100</f>
        <v>82.417583000000008</v>
      </c>
      <c r="O19" s="39">
        <f t="shared" ref="O19:O22" si="3">K19*100</f>
        <v>78.523489999999995</v>
      </c>
    </row>
    <row r="20" spans="1:16">
      <c r="A20" s="20" t="s">
        <v>69</v>
      </c>
      <c r="B20" s="20" t="s">
        <v>70</v>
      </c>
      <c r="C20" s="20">
        <v>1.0629999999999999</v>
      </c>
      <c r="D20" s="37">
        <v>1.0089999999999999</v>
      </c>
      <c r="E20" s="34">
        <v>0.15040650999999999</v>
      </c>
      <c r="F20" s="35">
        <v>0.52519165999999995</v>
      </c>
      <c r="G20" s="35">
        <v>0.60508704000000002</v>
      </c>
      <c r="H20" t="s">
        <v>97</v>
      </c>
      <c r="I20" s="34">
        <v>0.15040650999999999</v>
      </c>
      <c r="J20" s="35">
        <v>0.52519165999999995</v>
      </c>
      <c r="K20" s="35">
        <v>0.60508704000000002</v>
      </c>
      <c r="M20" s="39">
        <f t="shared" si="1"/>
        <v>15.040650999999999</v>
      </c>
      <c r="N20" s="39">
        <f t="shared" si="2"/>
        <v>52.519165999999998</v>
      </c>
      <c r="O20" s="39">
        <f t="shared" si="3"/>
        <v>60.508704000000002</v>
      </c>
    </row>
    <row r="21" spans="1:16">
      <c r="A21" s="20" t="s">
        <v>71</v>
      </c>
      <c r="B21" s="20" t="s">
        <v>72</v>
      </c>
      <c r="C21" s="20">
        <v>1.1259999999999999</v>
      </c>
      <c r="D21" s="37">
        <v>1.226</v>
      </c>
      <c r="E21" s="34">
        <v>0.49247312999999998</v>
      </c>
      <c r="F21" s="35">
        <v>0.49269432000000002</v>
      </c>
      <c r="G21" s="35">
        <v>0.64428574000000005</v>
      </c>
      <c r="H21" t="s">
        <v>98</v>
      </c>
      <c r="I21" s="34">
        <v>0.49247312999999998</v>
      </c>
      <c r="J21" s="35">
        <v>0.49269432000000002</v>
      </c>
      <c r="K21" s="35">
        <v>0.64428574000000005</v>
      </c>
      <c r="M21" s="39">
        <f t="shared" si="1"/>
        <v>49.247312999999998</v>
      </c>
      <c r="N21" s="39">
        <f t="shared" si="2"/>
        <v>49.269432000000002</v>
      </c>
      <c r="O21" s="39">
        <f t="shared" si="3"/>
        <v>64.428574000000012</v>
      </c>
    </row>
    <row r="22" spans="1:16" ht="16" thickBot="1">
      <c r="A22" s="21" t="s">
        <v>73</v>
      </c>
      <c r="B22" s="21" t="s">
        <v>74</v>
      </c>
      <c r="C22" s="21">
        <v>1.744</v>
      </c>
      <c r="D22" s="38">
        <v>1.804</v>
      </c>
      <c r="E22" s="34">
        <v>0.40361010000000003</v>
      </c>
      <c r="F22" s="35">
        <v>0.5506993</v>
      </c>
      <c r="G22" s="35">
        <v>0.45209369999999999</v>
      </c>
      <c r="H22" t="s">
        <v>99</v>
      </c>
      <c r="I22" s="34">
        <v>0.40361010000000003</v>
      </c>
      <c r="J22" s="35">
        <v>0.5506993</v>
      </c>
      <c r="K22" s="35">
        <v>0.45209369999999999</v>
      </c>
      <c r="M22" s="39">
        <f t="shared" si="1"/>
        <v>40.36101</v>
      </c>
      <c r="N22" s="39">
        <f t="shared" si="2"/>
        <v>55.069929999999999</v>
      </c>
      <c r="O22" s="39">
        <f t="shared" si="3"/>
        <v>45.20937</v>
      </c>
    </row>
    <row r="23" spans="1:16">
      <c r="E23">
        <f>AVERAGE(E3:E22)</f>
        <v>0.32652880795000006</v>
      </c>
      <c r="F23">
        <f>AVERAGE(F3:F22)</f>
        <v>0.42308272799999996</v>
      </c>
      <c r="G23">
        <f>AVERAGE(G3:G22)</f>
        <v>0.63132475850000014</v>
      </c>
      <c r="I23">
        <f>AVERAGE(I3:I22)</f>
        <v>0.32652880795000006</v>
      </c>
      <c r="J23">
        <f>AVERAGE(J3:J22)</f>
        <v>0.42308272799999996</v>
      </c>
      <c r="K23">
        <f>AVERAGE(K3:K22)</f>
        <v>0.63132475850000014</v>
      </c>
      <c r="M23">
        <f>AVERAGE(M3:M22)</f>
        <v>32.652880794999994</v>
      </c>
      <c r="N23">
        <f>AVERAGE(N3:N22)</f>
        <v>42.308272800000012</v>
      </c>
      <c r="O23">
        <f>AVERAGE(O3:O22)</f>
        <v>63.132475850000006</v>
      </c>
    </row>
    <row r="24" spans="1:16">
      <c r="E24">
        <f>STDEV(E3:E22)</f>
        <v>0.19110260465485795</v>
      </c>
      <c r="F24">
        <f>STDEV(F3:F22)</f>
        <v>0.19443202599200729</v>
      </c>
      <c r="G24">
        <f>STDEV(G3:G22)</f>
        <v>0.10309039919586599</v>
      </c>
      <c r="I24">
        <f>STDEV(I3:I22)</f>
        <v>0.19110260465485795</v>
      </c>
      <c r="J24">
        <f>STDEV(J3:J22)</f>
        <v>0.19443202599200729</v>
      </c>
      <c r="K24">
        <f>STDEV(K3:K22)</f>
        <v>0.10309039919586599</v>
      </c>
      <c r="M24">
        <f>STDEV(M3:M22)</f>
        <v>19.110260465485805</v>
      </c>
      <c r="N24">
        <f>STDEV(N3:N22)</f>
        <v>19.443202599200681</v>
      </c>
      <c r="O24">
        <f>STDEV(O3:O22)</f>
        <v>10.309039919586708</v>
      </c>
    </row>
    <row r="25" spans="1:16">
      <c r="E25" s="1" t="s">
        <v>75</v>
      </c>
      <c r="F25" s="1"/>
      <c r="G25" s="1"/>
    </row>
    <row r="26" spans="1:16">
      <c r="D26" s="1" t="s">
        <v>32</v>
      </c>
      <c r="E26">
        <f>CORREL($E$3:$E$22,E3:E22)</f>
        <v>0.99999999999999978</v>
      </c>
      <c r="F26">
        <f>CORREL($E$3:$E$22,F3:F22)</f>
        <v>-0.46221817800543447</v>
      </c>
      <c r="G26">
        <f>CORREL($E$3:$E$22,G3:G22)</f>
        <v>-0.27663496527157855</v>
      </c>
      <c r="N26">
        <f>_xlfn.CHISQ.TEST(M3:M22,N3:N22)</f>
        <v>3.1263290749527337E-154</v>
      </c>
    </row>
    <row r="27" spans="1:16">
      <c r="D27" s="1" t="s">
        <v>33</v>
      </c>
      <c r="E27">
        <f>CORREL(E3:E22,$F$3:$F$22)</f>
        <v>-0.46221817800543447</v>
      </c>
      <c r="F27">
        <f>CORREL(F3:F22,$F$3:$F$22)</f>
        <v>1</v>
      </c>
      <c r="G27">
        <f>CORREL(G3:G22,$F$3:$F$22)</f>
        <v>0.51863940359662086</v>
      </c>
    </row>
    <row r="28" spans="1:16">
      <c r="D28" s="1" t="s">
        <v>34</v>
      </c>
      <c r="E28">
        <f>CORREL(E3:E22,$G$3:$G$22)</f>
        <v>-0.27663496527157855</v>
      </c>
      <c r="F28">
        <f>CORREL(F3:F22,$G$3:$G$22)</f>
        <v>0.51863940359662086</v>
      </c>
      <c r="G28">
        <f>CORREL(G3:G22,$G$3:$G$22)</f>
        <v>1.0000000000000002</v>
      </c>
    </row>
    <row r="30" spans="1:16">
      <c r="E30" s="1" t="s">
        <v>76</v>
      </c>
      <c r="F30" s="1"/>
      <c r="G30" s="1"/>
      <c r="N30" s="47" t="s">
        <v>108</v>
      </c>
      <c r="O30" s="48"/>
      <c r="P30" s="48"/>
    </row>
    <row r="31" spans="1:16" ht="16">
      <c r="D31" s="1" t="s">
        <v>32</v>
      </c>
      <c r="E31">
        <f>(E$23-$E$23)/E$24</f>
        <v>0</v>
      </c>
      <c r="F31">
        <f>(F$23-$E$23)/F$24</f>
        <v>0.49659473308151941</v>
      </c>
      <c r="G31">
        <f>(G$23-$E$23)/G$24</f>
        <v>2.9565890997366773</v>
      </c>
      <c r="M31" s="46" t="s">
        <v>107</v>
      </c>
      <c r="N31" s="40" t="s">
        <v>109</v>
      </c>
      <c r="O31" s="40" t="s">
        <v>110</v>
      </c>
      <c r="P31" s="40" t="s">
        <v>111</v>
      </c>
    </row>
    <row r="32" spans="1:16">
      <c r="D32" s="1" t="s">
        <v>33</v>
      </c>
      <c r="E32">
        <f>(E$23-$F$23)/E$24</f>
        <v>-0.50524648904907243</v>
      </c>
      <c r="F32">
        <f>(F$23-$F$23)/F$24</f>
        <v>0</v>
      </c>
      <c r="G32">
        <f>(G$23-$F$23)/G$24</f>
        <v>2.0199944138770087</v>
      </c>
      <c r="M32" s="41" t="s">
        <v>32</v>
      </c>
      <c r="N32" s="44">
        <v>9.1999999999999993</v>
      </c>
      <c r="O32" s="42">
        <v>8.4</v>
      </c>
      <c r="P32" s="42">
        <v>6.1</v>
      </c>
    </row>
    <row r="33" spans="4:16">
      <c r="D33" s="1" t="s">
        <v>34</v>
      </c>
      <c r="E33">
        <f>(E$23-$G$23)/E$24</f>
        <v>-1.5949335232791761</v>
      </c>
      <c r="F33">
        <f>(F$23-$G$23)/F$24</f>
        <v>-1.0710274165870215</v>
      </c>
      <c r="G33">
        <f>(G$23-$G$23)/G$24</f>
        <v>0</v>
      </c>
      <c r="M33" s="41" t="s">
        <v>33</v>
      </c>
      <c r="N33" s="45">
        <v>4.7</v>
      </c>
      <c r="O33" s="43">
        <v>4.5999999999999996</v>
      </c>
      <c r="P33" s="43">
        <v>1.7</v>
      </c>
    </row>
    <row r="34" spans="4:16">
      <c r="M34" s="41" t="s">
        <v>34</v>
      </c>
      <c r="N34" s="45">
        <v>9.1</v>
      </c>
      <c r="O34" s="43">
        <v>10.199999999999999</v>
      </c>
      <c r="P34" s="43">
        <v>1.6</v>
      </c>
    </row>
    <row r="35" spans="4:16">
      <c r="E35" s="1" t="s">
        <v>77</v>
      </c>
    </row>
    <row r="36" spans="4:16">
      <c r="D36" s="1" t="s">
        <v>32</v>
      </c>
    </row>
    <row r="37" spans="4:16">
      <c r="D37" s="1" t="s">
        <v>33</v>
      </c>
    </row>
    <row r="38" spans="4:16">
      <c r="D38" s="1" t="s">
        <v>34</v>
      </c>
    </row>
    <row r="40" spans="4:16">
      <c r="E40" t="s">
        <v>78</v>
      </c>
    </row>
    <row r="41" spans="4:16">
      <c r="D41" s="1" t="s">
        <v>32</v>
      </c>
      <c r="E41">
        <f>_xlfn.F.TEST($E$3:$E$22,E3:E22)</f>
        <v>1</v>
      </c>
      <c r="F41">
        <f>_xlfn.F.TEST($E$3:$E$22,F3:F22)</f>
        <v>0.94077008150135166</v>
      </c>
      <c r="G41">
        <f>_xlfn.F.TEST($E$3:$E$22,G3:G22)</f>
        <v>9.9238678615707152E-3</v>
      </c>
    </row>
    <row r="42" spans="4:16">
      <c r="D42" s="1" t="s">
        <v>33</v>
      </c>
      <c r="E42">
        <f>_xlfn.F.TEST(E3:E22,$F$3:$F$22)</f>
        <v>0.94077008150135166</v>
      </c>
      <c r="F42">
        <f>_xlfn.F.TEST(F3:F22,$F$3:$F$22)</f>
        <v>1</v>
      </c>
      <c r="G42">
        <f>_xlfn.F.TEST(G3:G22,$F$3:$F$22)</f>
        <v>8.1326870315873937E-3</v>
      </c>
    </row>
    <row r="43" spans="4:16">
      <c r="D43" s="1" t="s">
        <v>34</v>
      </c>
      <c r="E43">
        <f>_xlfn.F.TEST(E3:E22,$G$3:$G$22)</f>
        <v>9.9238678615707152E-3</v>
      </c>
      <c r="F43">
        <f>_xlfn.F.TEST(F3:F22,$G$3:$G$22)</f>
        <v>8.1326870315873937E-3</v>
      </c>
      <c r="G43">
        <f>_xlfn.F.TEST(G3:G22,$G$3:$G$22)</f>
        <v>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1"/>
  <sheetViews>
    <sheetView workbookViewId="0">
      <selection sqref="A1:I1"/>
    </sheetView>
  </sheetViews>
  <sheetFormatPr baseColWidth="10" defaultRowHeight="15" x14ac:dyDescent="0"/>
  <cols>
    <col min="1" max="1" width="3.1640625" bestFit="1" customWidth="1"/>
    <col min="2" max="2" width="4.1640625" bestFit="1" customWidth="1"/>
    <col min="3" max="3" width="5.1640625" bestFit="1" customWidth="1"/>
    <col min="4" max="5" width="12.1640625" bestFit="1" customWidth="1"/>
    <col min="6" max="6" width="5.1640625" bestFit="1" customWidth="1"/>
    <col min="7" max="7" width="12.1640625" bestFit="1" customWidth="1"/>
    <col min="8" max="8" width="5.1640625" bestFit="1" customWidth="1"/>
    <col min="9" max="9" width="12.1640625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s="50" t="s">
        <v>33</v>
      </c>
      <c r="M1" s="1">
        <v>5</v>
      </c>
      <c r="N1" s="1">
        <v>10</v>
      </c>
      <c r="O1" s="1">
        <v>20</v>
      </c>
      <c r="P1" s="1">
        <v>40</v>
      </c>
    </row>
    <row r="2" spans="1:16">
      <c r="A2">
        <v>5</v>
      </c>
      <c r="B2">
        <v>6</v>
      </c>
      <c r="C2">
        <v>2816</v>
      </c>
      <c r="D2">
        <v>0.28835228099999999</v>
      </c>
      <c r="E2">
        <v>0.19499999300000001</v>
      </c>
      <c r="F2">
        <v>1406</v>
      </c>
      <c r="G2">
        <v>0.34139403699999998</v>
      </c>
      <c r="H2">
        <v>1410</v>
      </c>
      <c r="I2">
        <v>0.23546099700000001</v>
      </c>
      <c r="L2" s="1">
        <v>6</v>
      </c>
      <c r="M2">
        <f>AVERAGE(D2,D46,D90,D134,D178,D222,D266,D310,D354,D398)</f>
        <v>0.29616477499999999</v>
      </c>
      <c r="N2">
        <f>AVERAGE(D13,D57,D101,D145,D189,D233,D277,D321,D365,D409)</f>
        <v>0.37705966530000001</v>
      </c>
      <c r="O2">
        <f>AVERAGE(D24,D68,D112,D156,D200,D244,D288,D332,D376,D420)</f>
        <v>0.46370738170000003</v>
      </c>
      <c r="P2">
        <f>AVERAGE(D35,D79,D123,D167,D211,D255,D299,D343,D387,D431)</f>
        <v>0.54918323169999994</v>
      </c>
    </row>
    <row r="3" spans="1:16">
      <c r="A3">
        <v>5</v>
      </c>
      <c r="B3">
        <v>7</v>
      </c>
      <c r="C3">
        <v>3662</v>
      </c>
      <c r="D3">
        <v>0.228017479</v>
      </c>
      <c r="E3">
        <v>0.23700000299999999</v>
      </c>
      <c r="F3">
        <v>1828</v>
      </c>
      <c r="G3">
        <v>0.28719914000000002</v>
      </c>
      <c r="H3">
        <v>1834</v>
      </c>
      <c r="I3">
        <v>0.169029444</v>
      </c>
      <c r="L3" s="1">
        <v>7</v>
      </c>
      <c r="M3">
        <f t="shared" ref="M3:M12" si="0">AVERAGE(D3,D47,D91,D135,D179,D223,D267,D311,D355,D399)</f>
        <v>0.22938285010000001</v>
      </c>
      <c r="N3">
        <f t="shared" ref="N3:N11" si="1">AVERAGE(D14,D58,D102,D146,D190,D234,D278,D322,D366,D410)</f>
        <v>0.2968869448</v>
      </c>
      <c r="O3">
        <f t="shared" ref="O3:O11" si="2">AVERAGE(D25,D69,D113,D157,D201,D245,D289,D333,D377,D421)</f>
        <v>0.37170945109999998</v>
      </c>
      <c r="P3">
        <f t="shared" ref="P3:P11" si="3">AVERAGE(D36,D80,D124,D168,D212,D256,D300,D344,D388,D432)</f>
        <v>0.44625887000000003</v>
      </c>
    </row>
    <row r="4" spans="1:16">
      <c r="A4">
        <v>5</v>
      </c>
      <c r="B4">
        <v>8</v>
      </c>
      <c r="C4">
        <v>3799</v>
      </c>
      <c r="D4">
        <v>0.19294550999999999</v>
      </c>
      <c r="E4">
        <v>0.27099999800000002</v>
      </c>
      <c r="F4">
        <v>1890</v>
      </c>
      <c r="G4">
        <v>0.253439158</v>
      </c>
      <c r="H4">
        <v>1909</v>
      </c>
      <c r="I4">
        <v>0.133053958</v>
      </c>
      <c r="L4" s="1">
        <v>8</v>
      </c>
      <c r="M4">
        <f t="shared" si="0"/>
        <v>0.192576994</v>
      </c>
      <c r="N4">
        <f t="shared" si="1"/>
        <v>0.25338246980000007</v>
      </c>
      <c r="O4">
        <f t="shared" si="2"/>
        <v>0.32155830559999998</v>
      </c>
      <c r="P4">
        <f t="shared" si="3"/>
        <v>0.39370887269999999</v>
      </c>
    </row>
    <row r="5" spans="1:16">
      <c r="A5">
        <v>5</v>
      </c>
      <c r="B5">
        <v>9</v>
      </c>
      <c r="C5">
        <v>3866</v>
      </c>
      <c r="D5">
        <v>0.14614588000000001</v>
      </c>
      <c r="E5">
        <v>0.31099999</v>
      </c>
      <c r="F5">
        <v>1927</v>
      </c>
      <c r="G5">
        <v>0.210171252</v>
      </c>
      <c r="H5">
        <v>1939</v>
      </c>
      <c r="I5" s="49">
        <v>8.2516759600000003E-2</v>
      </c>
      <c r="L5" s="1">
        <v>9</v>
      </c>
      <c r="M5">
        <f t="shared" si="0"/>
        <v>0.15344024890000002</v>
      </c>
      <c r="N5">
        <f t="shared" si="1"/>
        <v>0.20452664199999998</v>
      </c>
      <c r="O5">
        <f t="shared" si="2"/>
        <v>0.26758924109999999</v>
      </c>
      <c r="P5">
        <f t="shared" si="3"/>
        <v>0.33525608179999999</v>
      </c>
    </row>
    <row r="6" spans="1:16">
      <c r="A6">
        <v>5</v>
      </c>
      <c r="B6">
        <v>10</v>
      </c>
      <c r="C6">
        <v>3874</v>
      </c>
      <c r="D6">
        <v>0.123128548</v>
      </c>
      <c r="E6">
        <v>0.35499998900000002</v>
      </c>
      <c r="F6">
        <v>1936</v>
      </c>
      <c r="G6">
        <v>0.18233470600000001</v>
      </c>
      <c r="H6">
        <v>1938</v>
      </c>
      <c r="I6" s="49">
        <v>6.3983485100000001E-2</v>
      </c>
      <c r="L6" s="1">
        <v>10</v>
      </c>
      <c r="M6">
        <f t="shared" si="0"/>
        <v>0.1243933931</v>
      </c>
      <c r="N6">
        <f t="shared" si="1"/>
        <v>0.16662364739999999</v>
      </c>
      <c r="O6">
        <f t="shared" si="2"/>
        <v>0.21662364439999998</v>
      </c>
      <c r="P6">
        <f t="shared" si="3"/>
        <v>0.2761228711</v>
      </c>
    </row>
    <row r="7" spans="1:16">
      <c r="A7">
        <v>5</v>
      </c>
      <c r="B7">
        <v>11</v>
      </c>
      <c r="C7">
        <v>3875</v>
      </c>
      <c r="D7" s="49">
        <v>9.9354840799999997E-2</v>
      </c>
      <c r="E7">
        <v>0.38999998600000002</v>
      </c>
      <c r="F7">
        <v>1932</v>
      </c>
      <c r="G7">
        <v>0.152173907</v>
      </c>
      <c r="H7">
        <v>1943</v>
      </c>
      <c r="I7" s="49">
        <v>4.6834792899999998E-2</v>
      </c>
      <c r="L7" s="1">
        <v>11</v>
      </c>
      <c r="M7">
        <f t="shared" si="0"/>
        <v>9.651613005000001E-2</v>
      </c>
      <c r="N7">
        <f t="shared" si="1"/>
        <v>0.13174193429999997</v>
      </c>
      <c r="O7">
        <f t="shared" si="2"/>
        <v>0.17530322670000001</v>
      </c>
      <c r="P7">
        <f t="shared" si="3"/>
        <v>0.23153548390000003</v>
      </c>
    </row>
    <row r="8" spans="1:16">
      <c r="A8">
        <v>5</v>
      </c>
      <c r="B8">
        <v>12</v>
      </c>
      <c r="C8">
        <v>3875</v>
      </c>
      <c r="D8" s="49">
        <v>8.4387093799999993E-2</v>
      </c>
      <c r="E8">
        <v>0.41699999599999998</v>
      </c>
      <c r="F8">
        <v>1929</v>
      </c>
      <c r="G8">
        <v>0.133748055</v>
      </c>
      <c r="H8">
        <v>1946</v>
      </c>
      <c r="I8" s="49">
        <v>3.5457346600000002E-2</v>
      </c>
      <c r="L8" s="1">
        <v>12</v>
      </c>
      <c r="M8">
        <f t="shared" si="0"/>
        <v>7.9070968920000012E-2</v>
      </c>
      <c r="N8">
        <f t="shared" si="1"/>
        <v>0.10789677501999999</v>
      </c>
      <c r="O8">
        <f t="shared" si="2"/>
        <v>0.14779354649999998</v>
      </c>
      <c r="P8">
        <f t="shared" si="3"/>
        <v>0.20018064999999999</v>
      </c>
    </row>
    <row r="9" spans="1:16">
      <c r="A9">
        <v>5</v>
      </c>
      <c r="B9">
        <v>15</v>
      </c>
      <c r="C9">
        <v>3876</v>
      </c>
      <c r="D9" s="49">
        <v>5.4179567800000002E-2</v>
      </c>
      <c r="E9">
        <v>0.49099999700000002</v>
      </c>
      <c r="F9">
        <v>1938</v>
      </c>
      <c r="G9" s="49">
        <v>9.44272429E-2</v>
      </c>
      <c r="H9">
        <v>1938</v>
      </c>
      <c r="I9" s="49">
        <v>1.3931888200000001E-2</v>
      </c>
      <c r="L9" s="1">
        <v>15</v>
      </c>
      <c r="M9">
        <f t="shared" si="0"/>
        <v>4.7471620119999995E-2</v>
      </c>
      <c r="N9">
        <f t="shared" si="1"/>
        <v>6.7621257889999994E-2</v>
      </c>
      <c r="O9">
        <f t="shared" si="2"/>
        <v>9.5149638509999995E-2</v>
      </c>
      <c r="P9">
        <f t="shared" si="3"/>
        <v>0.13333333359999999</v>
      </c>
    </row>
    <row r="10" spans="1:16">
      <c r="A10">
        <v>5</v>
      </c>
      <c r="B10">
        <v>20</v>
      </c>
      <c r="C10">
        <v>3876</v>
      </c>
      <c r="D10" s="49">
        <v>3.5345718300000002E-2</v>
      </c>
      <c r="E10">
        <v>0.59500002900000004</v>
      </c>
      <c r="F10">
        <v>1933</v>
      </c>
      <c r="G10" s="49">
        <v>6.4666323400000003E-2</v>
      </c>
      <c r="H10">
        <v>1943</v>
      </c>
      <c r="I10" s="49">
        <v>6.17601629E-3</v>
      </c>
      <c r="L10" s="1">
        <v>20</v>
      </c>
      <c r="M10">
        <f t="shared" si="0"/>
        <v>3.4726522310000001E-2</v>
      </c>
      <c r="N10">
        <f t="shared" si="1"/>
        <v>4.5227037720000009E-2</v>
      </c>
      <c r="O10">
        <f t="shared" si="2"/>
        <v>6.3519092249999992E-2</v>
      </c>
      <c r="P10">
        <f t="shared" si="3"/>
        <v>8.9422085179999999E-2</v>
      </c>
    </row>
    <row r="11" spans="1:16">
      <c r="A11">
        <v>5</v>
      </c>
      <c r="B11">
        <v>25</v>
      </c>
      <c r="C11">
        <v>3876</v>
      </c>
      <c r="D11" s="49">
        <v>2.6315789700000002E-2</v>
      </c>
      <c r="E11">
        <v>0.674000025</v>
      </c>
      <c r="F11">
        <v>1933</v>
      </c>
      <c r="G11" s="49">
        <v>5.0181064800000001E-2</v>
      </c>
      <c r="H11">
        <v>1943</v>
      </c>
      <c r="I11" s="49">
        <v>2.5733402E-3</v>
      </c>
      <c r="L11" s="1">
        <v>25</v>
      </c>
      <c r="M11">
        <f t="shared" si="0"/>
        <v>3.0211558380000003E-2</v>
      </c>
      <c r="N11">
        <f t="shared" si="1"/>
        <v>3.8235294459999999E-2</v>
      </c>
      <c r="O11">
        <f t="shared" si="2"/>
        <v>5.4411764049999999E-2</v>
      </c>
      <c r="P11">
        <f t="shared" si="3"/>
        <v>7.5077399970000014E-2</v>
      </c>
    </row>
    <row r="12" spans="1:16">
      <c r="A12">
        <v>5</v>
      </c>
      <c r="B12">
        <v>500</v>
      </c>
      <c r="C12">
        <v>3876</v>
      </c>
      <c r="D12" s="49">
        <v>9.3653254199999994E-2</v>
      </c>
      <c r="E12">
        <v>0.91799998299999996</v>
      </c>
      <c r="F12">
        <v>1919</v>
      </c>
      <c r="G12">
        <v>0.18916101799999999</v>
      </c>
      <c r="H12">
        <v>1957</v>
      </c>
      <c r="I12">
        <v>0</v>
      </c>
      <c r="L12" s="1" t="s">
        <v>9</v>
      </c>
      <c r="M12">
        <f t="shared" si="0"/>
        <v>9.7678022200000006E-2</v>
      </c>
      <c r="N12">
        <f>AVERAGE(D23,D67,D111,D155,D199,D243,D287,D331,D375,D419)</f>
        <v>0.10123839238000001</v>
      </c>
      <c r="O12">
        <f>AVERAGE(D34,D78,D122,D166,D210,D254,D298,D342,D386,D430)</f>
        <v>0.14762642236000004</v>
      </c>
      <c r="P12">
        <f>AVERAGE(D45,D89,D133,D177,D221,D265,D309,D353,D397,D441)</f>
        <v>0.17438080751000001</v>
      </c>
    </row>
    <row r="13" spans="1:16">
      <c r="A13">
        <v>10</v>
      </c>
      <c r="B13">
        <v>6</v>
      </c>
      <c r="C13">
        <v>2816</v>
      </c>
      <c r="D13">
        <v>0.37428978099999999</v>
      </c>
      <c r="E13">
        <v>0.19499999300000001</v>
      </c>
      <c r="F13">
        <v>1406</v>
      </c>
      <c r="G13">
        <v>0.43669986700000002</v>
      </c>
      <c r="H13">
        <v>1410</v>
      </c>
      <c r="I13">
        <v>0.31205674999999999</v>
      </c>
    </row>
    <row r="14" spans="1:16">
      <c r="A14">
        <v>10</v>
      </c>
      <c r="B14">
        <v>7</v>
      </c>
      <c r="C14">
        <v>3662</v>
      </c>
      <c r="D14">
        <v>0.29983615899999999</v>
      </c>
      <c r="E14">
        <v>0.23700000299999999</v>
      </c>
      <c r="F14">
        <v>1828</v>
      </c>
      <c r="G14">
        <v>0.35995623500000001</v>
      </c>
      <c r="H14">
        <v>1834</v>
      </c>
      <c r="I14">
        <v>0.239912763</v>
      </c>
    </row>
    <row r="15" spans="1:16">
      <c r="A15">
        <v>10</v>
      </c>
      <c r="B15">
        <v>8</v>
      </c>
      <c r="C15">
        <v>3799</v>
      </c>
      <c r="D15">
        <v>0.25401422400000001</v>
      </c>
      <c r="E15">
        <v>0.27099999800000002</v>
      </c>
      <c r="F15">
        <v>1890</v>
      </c>
      <c r="G15">
        <v>0.31904763000000003</v>
      </c>
      <c r="H15">
        <v>1909</v>
      </c>
      <c r="I15">
        <v>0.18962808</v>
      </c>
    </row>
    <row r="16" spans="1:16">
      <c r="A16">
        <v>10</v>
      </c>
      <c r="B16">
        <v>9</v>
      </c>
      <c r="C16">
        <v>3866</v>
      </c>
      <c r="D16">
        <v>0.20253491400000001</v>
      </c>
      <c r="E16">
        <v>0.31099999</v>
      </c>
      <c r="F16">
        <v>1927</v>
      </c>
      <c r="G16">
        <v>0.28022834699999999</v>
      </c>
      <c r="H16">
        <v>1939</v>
      </c>
      <c r="I16">
        <v>0.12532232700000001</v>
      </c>
    </row>
    <row r="17" spans="1:9">
      <c r="A17">
        <v>10</v>
      </c>
      <c r="B17">
        <v>10</v>
      </c>
      <c r="C17">
        <v>3874</v>
      </c>
      <c r="D17">
        <v>0.169334024</v>
      </c>
      <c r="E17">
        <v>0.35499998900000002</v>
      </c>
      <c r="F17">
        <v>1936</v>
      </c>
      <c r="G17">
        <v>0.238119841</v>
      </c>
      <c r="H17">
        <v>1938</v>
      </c>
      <c r="I17">
        <v>0.10061919699999999</v>
      </c>
    </row>
    <row r="18" spans="1:9">
      <c r="A18">
        <v>10</v>
      </c>
      <c r="B18">
        <v>11</v>
      </c>
      <c r="C18">
        <v>3875</v>
      </c>
      <c r="D18">
        <v>0.138322577</v>
      </c>
      <c r="E18">
        <v>0.38999998600000002</v>
      </c>
      <c r="F18">
        <v>1932</v>
      </c>
      <c r="G18">
        <v>0.19720496200000001</v>
      </c>
      <c r="H18">
        <v>1943</v>
      </c>
      <c r="I18" s="49">
        <v>7.9773545299999998E-2</v>
      </c>
    </row>
    <row r="19" spans="1:9">
      <c r="A19">
        <v>10</v>
      </c>
      <c r="B19">
        <v>12</v>
      </c>
      <c r="C19">
        <v>3875</v>
      </c>
      <c r="D19">
        <v>0.113290325</v>
      </c>
      <c r="E19">
        <v>0.41699999599999998</v>
      </c>
      <c r="F19">
        <v>1929</v>
      </c>
      <c r="G19">
        <v>0.17003628600000001</v>
      </c>
      <c r="H19">
        <v>1946</v>
      </c>
      <c r="I19" s="49">
        <v>5.7040080399999998E-2</v>
      </c>
    </row>
    <row r="20" spans="1:9">
      <c r="A20">
        <v>10</v>
      </c>
      <c r="B20">
        <v>15</v>
      </c>
      <c r="C20">
        <v>3876</v>
      </c>
      <c r="D20" s="49">
        <v>7.6625384399999996E-2</v>
      </c>
      <c r="E20">
        <v>0.49099999700000002</v>
      </c>
      <c r="F20">
        <v>1938</v>
      </c>
      <c r="G20">
        <v>0.123839006</v>
      </c>
      <c r="H20">
        <v>1938</v>
      </c>
      <c r="I20" s="49">
        <v>2.94117648E-2</v>
      </c>
    </row>
    <row r="21" spans="1:9">
      <c r="A21">
        <v>10</v>
      </c>
      <c r="B21">
        <v>20</v>
      </c>
      <c r="C21">
        <v>3876</v>
      </c>
      <c r="D21" s="49">
        <v>4.6181630299999998E-2</v>
      </c>
      <c r="E21">
        <v>0.59500002900000004</v>
      </c>
      <c r="F21">
        <v>1933</v>
      </c>
      <c r="G21" s="49">
        <v>8.0703571399999993E-2</v>
      </c>
      <c r="H21">
        <v>1943</v>
      </c>
      <c r="I21" s="49">
        <v>1.18373651E-2</v>
      </c>
    </row>
    <row r="22" spans="1:9">
      <c r="A22">
        <v>10</v>
      </c>
      <c r="B22">
        <v>25</v>
      </c>
      <c r="C22">
        <v>3876</v>
      </c>
      <c r="D22" s="49">
        <v>4.1537668600000001E-2</v>
      </c>
      <c r="E22">
        <v>0.674000025</v>
      </c>
      <c r="F22">
        <v>1933</v>
      </c>
      <c r="G22" s="49">
        <v>7.7599585099999993E-2</v>
      </c>
      <c r="H22">
        <v>1943</v>
      </c>
      <c r="I22" s="49">
        <v>5.6613483500000004E-3</v>
      </c>
    </row>
    <row r="23" spans="1:9">
      <c r="A23">
        <v>10</v>
      </c>
      <c r="B23">
        <v>500</v>
      </c>
      <c r="C23">
        <v>3876</v>
      </c>
      <c r="D23">
        <v>0.111455105</v>
      </c>
      <c r="E23">
        <v>0.91799998299999996</v>
      </c>
      <c r="F23">
        <v>1919</v>
      </c>
      <c r="G23">
        <v>0.18916101799999999</v>
      </c>
      <c r="H23">
        <v>1957</v>
      </c>
      <c r="I23" s="49">
        <v>3.5258047299999998E-2</v>
      </c>
    </row>
    <row r="24" spans="1:9">
      <c r="A24">
        <v>20</v>
      </c>
      <c r="B24">
        <v>6</v>
      </c>
      <c r="C24">
        <v>2816</v>
      </c>
      <c r="D24">
        <v>0.46661931299999998</v>
      </c>
      <c r="E24">
        <v>0.19499999300000001</v>
      </c>
      <c r="F24">
        <v>1406</v>
      </c>
      <c r="G24">
        <v>0.53271692999999998</v>
      </c>
      <c r="H24">
        <v>1410</v>
      </c>
      <c r="I24">
        <v>0.40070921199999998</v>
      </c>
    </row>
    <row r="25" spans="1:9">
      <c r="A25">
        <v>20</v>
      </c>
      <c r="B25">
        <v>7</v>
      </c>
      <c r="C25">
        <v>3662</v>
      </c>
      <c r="D25">
        <v>0.37547787999999999</v>
      </c>
      <c r="E25">
        <v>0.23700000299999999</v>
      </c>
      <c r="F25">
        <v>1828</v>
      </c>
      <c r="G25">
        <v>0.446389496</v>
      </c>
      <c r="H25">
        <v>1834</v>
      </c>
      <c r="I25">
        <v>0.30479824500000002</v>
      </c>
    </row>
    <row r="26" spans="1:9">
      <c r="A26">
        <v>20</v>
      </c>
      <c r="B26">
        <v>8</v>
      </c>
      <c r="C26">
        <v>3799</v>
      </c>
      <c r="D26">
        <v>0.329823643</v>
      </c>
      <c r="E26">
        <v>0.27099999800000002</v>
      </c>
      <c r="F26">
        <v>1890</v>
      </c>
      <c r="G26">
        <v>0.40952381500000001</v>
      </c>
      <c r="H26">
        <v>1909</v>
      </c>
      <c r="I26">
        <v>0.25091671900000001</v>
      </c>
    </row>
    <row r="27" spans="1:9">
      <c r="A27">
        <v>20</v>
      </c>
      <c r="B27">
        <v>9</v>
      </c>
      <c r="C27">
        <v>3866</v>
      </c>
      <c r="D27">
        <v>0.26927056900000002</v>
      </c>
      <c r="E27">
        <v>0.31099999</v>
      </c>
      <c r="F27">
        <v>1927</v>
      </c>
      <c r="G27">
        <v>0.35599377799999998</v>
      </c>
      <c r="H27">
        <v>1939</v>
      </c>
      <c r="I27">
        <v>0.18308407099999999</v>
      </c>
    </row>
    <row r="28" spans="1:9">
      <c r="A28">
        <v>20</v>
      </c>
      <c r="B28">
        <v>10</v>
      </c>
      <c r="C28">
        <v>3874</v>
      </c>
      <c r="D28">
        <v>0.218378931</v>
      </c>
      <c r="E28">
        <v>0.35499998900000002</v>
      </c>
      <c r="F28">
        <v>1936</v>
      </c>
      <c r="G28">
        <v>0.295971066</v>
      </c>
      <c r="H28">
        <v>1938</v>
      </c>
      <c r="I28">
        <v>0.140866876</v>
      </c>
    </row>
    <row r="29" spans="1:9">
      <c r="A29">
        <v>20</v>
      </c>
      <c r="B29">
        <v>11</v>
      </c>
      <c r="C29">
        <v>3875</v>
      </c>
      <c r="D29">
        <v>0.177032262</v>
      </c>
      <c r="E29">
        <v>0.38999998600000002</v>
      </c>
      <c r="F29">
        <v>1932</v>
      </c>
      <c r="G29">
        <v>0.24378882299999999</v>
      </c>
      <c r="H29">
        <v>1943</v>
      </c>
      <c r="I29">
        <v>0.110653631</v>
      </c>
    </row>
    <row r="30" spans="1:9">
      <c r="A30">
        <v>20</v>
      </c>
      <c r="B30">
        <v>12</v>
      </c>
      <c r="C30">
        <v>3875</v>
      </c>
      <c r="D30">
        <v>0.14683871000000001</v>
      </c>
      <c r="E30">
        <v>0.41699999599999998</v>
      </c>
      <c r="F30">
        <v>1929</v>
      </c>
      <c r="G30">
        <v>0.21617418499999999</v>
      </c>
      <c r="H30">
        <v>1946</v>
      </c>
      <c r="I30" s="49">
        <v>7.8108944E-2</v>
      </c>
    </row>
    <row r="31" spans="1:9">
      <c r="A31">
        <v>20</v>
      </c>
      <c r="B31">
        <v>15</v>
      </c>
      <c r="C31">
        <v>3876</v>
      </c>
      <c r="D31" s="49">
        <v>9.7781218599999997E-2</v>
      </c>
      <c r="E31">
        <v>0.49099999700000002</v>
      </c>
      <c r="F31">
        <v>1938</v>
      </c>
      <c r="G31">
        <v>0.155314758</v>
      </c>
      <c r="H31">
        <v>1938</v>
      </c>
      <c r="I31" s="49">
        <v>4.0247678799999999E-2</v>
      </c>
    </row>
    <row r="32" spans="1:9">
      <c r="A32">
        <v>20</v>
      </c>
      <c r="B32">
        <v>20</v>
      </c>
      <c r="C32">
        <v>3876</v>
      </c>
      <c r="D32" s="49">
        <v>6.3725493800000005E-2</v>
      </c>
      <c r="E32">
        <v>0.59500002900000004</v>
      </c>
      <c r="F32">
        <v>1933</v>
      </c>
      <c r="G32">
        <v>0.110708743</v>
      </c>
      <c r="H32">
        <v>1943</v>
      </c>
      <c r="I32" s="49">
        <v>1.6984045499999999E-2</v>
      </c>
    </row>
    <row r="33" spans="1:9">
      <c r="A33">
        <v>20</v>
      </c>
      <c r="B33">
        <v>25</v>
      </c>
      <c r="C33">
        <v>3876</v>
      </c>
      <c r="D33" s="49">
        <v>5.7791538500000003E-2</v>
      </c>
      <c r="E33">
        <v>0.674000025</v>
      </c>
      <c r="F33">
        <v>1933</v>
      </c>
      <c r="G33" s="49">
        <v>9.6223488499999996E-2</v>
      </c>
      <c r="H33">
        <v>1943</v>
      </c>
      <c r="I33" s="49">
        <v>1.9557384800000001E-2</v>
      </c>
    </row>
    <row r="34" spans="1:9">
      <c r="A34">
        <v>20</v>
      </c>
      <c r="B34">
        <v>500</v>
      </c>
      <c r="C34">
        <v>3876</v>
      </c>
      <c r="D34">
        <v>0.111455105</v>
      </c>
      <c r="E34">
        <v>0.91799998299999996</v>
      </c>
      <c r="F34">
        <v>1919</v>
      </c>
      <c r="G34">
        <v>0.18916101799999999</v>
      </c>
      <c r="H34">
        <v>1957</v>
      </c>
      <c r="I34" s="49">
        <v>3.5258047299999998E-2</v>
      </c>
    </row>
    <row r="35" spans="1:9">
      <c r="A35">
        <v>40</v>
      </c>
      <c r="B35">
        <v>6</v>
      </c>
      <c r="C35">
        <v>2816</v>
      </c>
      <c r="D35">
        <v>0.55788350099999995</v>
      </c>
      <c r="E35">
        <v>0.19499999300000001</v>
      </c>
      <c r="F35">
        <v>1406</v>
      </c>
      <c r="G35">
        <v>0.62517780099999998</v>
      </c>
      <c r="H35">
        <v>1410</v>
      </c>
      <c r="I35">
        <v>0.490780145</v>
      </c>
    </row>
    <row r="36" spans="1:9">
      <c r="A36">
        <v>40</v>
      </c>
      <c r="B36">
        <v>7</v>
      </c>
      <c r="C36">
        <v>3662</v>
      </c>
      <c r="D36">
        <v>0.45494264400000001</v>
      </c>
      <c r="E36">
        <v>0.23700000299999999</v>
      </c>
      <c r="F36">
        <v>1828</v>
      </c>
      <c r="G36">
        <v>0.52625823000000005</v>
      </c>
      <c r="H36">
        <v>1834</v>
      </c>
      <c r="I36">
        <v>0.38386040900000001</v>
      </c>
    </row>
    <row r="37" spans="1:9">
      <c r="A37">
        <v>40</v>
      </c>
      <c r="B37">
        <v>8</v>
      </c>
      <c r="C37">
        <v>3799</v>
      </c>
      <c r="D37">
        <v>0.40563306199999999</v>
      </c>
      <c r="E37">
        <v>0.27099999800000002</v>
      </c>
      <c r="F37">
        <v>1890</v>
      </c>
      <c r="G37">
        <v>0.48783069800000001</v>
      </c>
      <c r="H37">
        <v>1909</v>
      </c>
      <c r="I37">
        <v>0.32425352899999998</v>
      </c>
    </row>
    <row r="38" spans="1:9">
      <c r="A38">
        <v>40</v>
      </c>
      <c r="B38">
        <v>9</v>
      </c>
      <c r="C38">
        <v>3866</v>
      </c>
      <c r="D38">
        <v>0.34505948400000003</v>
      </c>
      <c r="E38">
        <v>0.31099999</v>
      </c>
      <c r="F38">
        <v>1927</v>
      </c>
      <c r="G38">
        <v>0.44525167300000001</v>
      </c>
      <c r="H38">
        <v>1939</v>
      </c>
      <c r="I38">
        <v>0.24548736199999999</v>
      </c>
    </row>
    <row r="39" spans="1:9">
      <c r="A39">
        <v>40</v>
      </c>
      <c r="B39">
        <v>10</v>
      </c>
      <c r="C39">
        <v>3874</v>
      </c>
      <c r="D39">
        <v>0.28136292099999999</v>
      </c>
      <c r="E39">
        <v>0.35499998900000002</v>
      </c>
      <c r="F39">
        <v>1936</v>
      </c>
      <c r="G39">
        <v>0.37396693199999997</v>
      </c>
      <c r="H39">
        <v>1938</v>
      </c>
      <c r="I39">
        <v>0.18885448599999999</v>
      </c>
    </row>
    <row r="40" spans="1:9">
      <c r="A40">
        <v>40</v>
      </c>
      <c r="B40">
        <v>11</v>
      </c>
      <c r="C40">
        <v>3875</v>
      </c>
      <c r="D40">
        <v>0.23922580500000001</v>
      </c>
      <c r="E40">
        <v>0.38999998600000002</v>
      </c>
      <c r="F40">
        <v>1932</v>
      </c>
      <c r="G40">
        <v>0.32401657099999998</v>
      </c>
      <c r="H40">
        <v>1943</v>
      </c>
      <c r="I40">
        <v>0.15491507900000001</v>
      </c>
    </row>
    <row r="41" spans="1:9">
      <c r="A41">
        <v>40</v>
      </c>
      <c r="B41">
        <v>12</v>
      </c>
      <c r="C41">
        <v>3875</v>
      </c>
      <c r="D41">
        <v>0.209806457</v>
      </c>
      <c r="E41">
        <v>0.41699999599999998</v>
      </c>
      <c r="F41">
        <v>1929</v>
      </c>
      <c r="G41">
        <v>0.30482116300000001</v>
      </c>
      <c r="H41">
        <v>1946</v>
      </c>
      <c r="I41">
        <v>0.11562179</v>
      </c>
    </row>
    <row r="42" spans="1:9">
      <c r="A42">
        <v>40</v>
      </c>
      <c r="B42">
        <v>15</v>
      </c>
      <c r="C42">
        <v>3876</v>
      </c>
      <c r="D42">
        <v>0.144478843</v>
      </c>
      <c r="E42">
        <v>0.49099999700000002</v>
      </c>
      <c r="F42">
        <v>1938</v>
      </c>
      <c r="G42">
        <v>0.227554172</v>
      </c>
      <c r="H42">
        <v>1938</v>
      </c>
      <c r="I42" s="49">
        <v>6.1403509199999998E-2</v>
      </c>
    </row>
    <row r="43" spans="1:9">
      <c r="A43">
        <v>40</v>
      </c>
      <c r="B43">
        <v>20</v>
      </c>
      <c r="C43">
        <v>3876</v>
      </c>
      <c r="D43">
        <v>0.10371517399999999</v>
      </c>
      <c r="E43">
        <v>0.59500002900000004</v>
      </c>
      <c r="F43">
        <v>1933</v>
      </c>
      <c r="G43">
        <v>0.17175374900000001</v>
      </c>
      <c r="H43">
        <v>1943</v>
      </c>
      <c r="I43" s="49">
        <v>3.6026760900000003E-2</v>
      </c>
    </row>
    <row r="44" spans="1:9">
      <c r="A44">
        <v>40</v>
      </c>
      <c r="B44">
        <v>25</v>
      </c>
      <c r="C44">
        <v>3876</v>
      </c>
      <c r="D44" s="49">
        <v>7.4819400899999999E-2</v>
      </c>
      <c r="E44">
        <v>0.674000025</v>
      </c>
      <c r="F44">
        <v>1933</v>
      </c>
      <c r="G44">
        <v>0.119503364</v>
      </c>
      <c r="H44">
        <v>1943</v>
      </c>
      <c r="I44" s="49">
        <v>3.0365414899999998E-2</v>
      </c>
    </row>
    <row r="45" spans="1:9">
      <c r="A45">
        <v>40</v>
      </c>
      <c r="B45">
        <v>500</v>
      </c>
      <c r="C45">
        <v>3876</v>
      </c>
      <c r="D45">
        <v>0.22652219200000001</v>
      </c>
      <c r="E45">
        <v>0.91799998299999996</v>
      </c>
      <c r="F45">
        <v>1919</v>
      </c>
      <c r="G45">
        <v>0.42157372799999998</v>
      </c>
      <c r="H45">
        <v>1957</v>
      </c>
      <c r="I45" s="49">
        <v>3.5258047299999998E-2</v>
      </c>
    </row>
    <row r="46" spans="1:9">
      <c r="A46">
        <v>5</v>
      </c>
      <c r="B46">
        <v>6</v>
      </c>
      <c r="C46">
        <v>2816</v>
      </c>
      <c r="D46">
        <v>0.29474431299999998</v>
      </c>
      <c r="E46">
        <v>0.19499999300000001</v>
      </c>
      <c r="F46">
        <v>1406</v>
      </c>
      <c r="G46">
        <v>0.34779515900000002</v>
      </c>
      <c r="H46">
        <v>1410</v>
      </c>
      <c r="I46">
        <v>0.24184396899999999</v>
      </c>
    </row>
    <row r="47" spans="1:9">
      <c r="A47">
        <v>5</v>
      </c>
      <c r="B47">
        <v>7</v>
      </c>
      <c r="C47">
        <v>3662</v>
      </c>
      <c r="D47">
        <v>0.22446750100000001</v>
      </c>
      <c r="E47">
        <v>0.23700000299999999</v>
      </c>
      <c r="F47">
        <v>1828</v>
      </c>
      <c r="G47">
        <v>0.28227570699999999</v>
      </c>
      <c r="H47">
        <v>1834</v>
      </c>
      <c r="I47">
        <v>0.166848421</v>
      </c>
    </row>
    <row r="48" spans="1:9">
      <c r="A48">
        <v>5</v>
      </c>
      <c r="B48">
        <v>8</v>
      </c>
      <c r="C48">
        <v>3799</v>
      </c>
      <c r="D48">
        <v>0.18662805900000001</v>
      </c>
      <c r="E48">
        <v>0.27099999800000002</v>
      </c>
      <c r="F48">
        <v>1890</v>
      </c>
      <c r="G48">
        <v>0.249735445</v>
      </c>
      <c r="H48">
        <v>1909</v>
      </c>
      <c r="I48">
        <v>0.124148771</v>
      </c>
    </row>
    <row r="49" spans="1:9">
      <c r="A49">
        <v>5</v>
      </c>
      <c r="B49">
        <v>9</v>
      </c>
      <c r="C49">
        <v>3866</v>
      </c>
      <c r="D49">
        <v>0.15959648800000001</v>
      </c>
      <c r="E49">
        <v>0.31099999</v>
      </c>
      <c r="F49">
        <v>1927</v>
      </c>
      <c r="G49">
        <v>0.22729632299999999</v>
      </c>
      <c r="H49">
        <v>1939</v>
      </c>
      <c r="I49" s="49">
        <v>9.2315629100000005E-2</v>
      </c>
    </row>
    <row r="50" spans="1:9">
      <c r="A50">
        <v>5</v>
      </c>
      <c r="B50">
        <v>10</v>
      </c>
      <c r="C50">
        <v>3874</v>
      </c>
      <c r="D50">
        <v>0.13035622199999999</v>
      </c>
      <c r="E50">
        <v>0.35499998900000002</v>
      </c>
      <c r="F50">
        <v>1936</v>
      </c>
      <c r="G50">
        <v>0.18336777400000001</v>
      </c>
      <c r="H50">
        <v>1938</v>
      </c>
      <c r="I50" s="49">
        <v>7.7399380500000003E-2</v>
      </c>
    </row>
    <row r="51" spans="1:9">
      <c r="A51">
        <v>5</v>
      </c>
      <c r="B51">
        <v>11</v>
      </c>
      <c r="C51">
        <v>3875</v>
      </c>
      <c r="D51">
        <v>0.102967739</v>
      </c>
      <c r="E51">
        <v>0.38999998600000002</v>
      </c>
      <c r="F51">
        <v>1932</v>
      </c>
      <c r="G51">
        <v>0.152691513</v>
      </c>
      <c r="H51">
        <v>1943</v>
      </c>
      <c r="I51" s="49">
        <v>5.3525477600000003E-2</v>
      </c>
    </row>
    <row r="52" spans="1:9">
      <c r="A52">
        <v>5</v>
      </c>
      <c r="B52">
        <v>12</v>
      </c>
      <c r="C52">
        <v>3875</v>
      </c>
      <c r="D52" s="49">
        <v>8.2580648399999998E-2</v>
      </c>
      <c r="E52">
        <v>0.41699999599999998</v>
      </c>
      <c r="F52">
        <v>1929</v>
      </c>
      <c r="G52">
        <v>0.130119234</v>
      </c>
      <c r="H52">
        <v>1946</v>
      </c>
      <c r="I52" s="49">
        <v>3.5457346600000002E-2</v>
      </c>
    </row>
    <row r="53" spans="1:9">
      <c r="A53">
        <v>5</v>
      </c>
      <c r="B53">
        <v>15</v>
      </c>
      <c r="C53">
        <v>3876</v>
      </c>
      <c r="D53" s="49">
        <v>4.4891640500000003E-2</v>
      </c>
      <c r="E53">
        <v>0.49099999700000002</v>
      </c>
      <c r="F53">
        <v>1938</v>
      </c>
      <c r="G53" s="49">
        <v>7.17234239E-2</v>
      </c>
      <c r="H53">
        <v>1938</v>
      </c>
      <c r="I53" s="49">
        <v>1.80598553E-2</v>
      </c>
    </row>
    <row r="54" spans="1:9">
      <c r="A54">
        <v>5</v>
      </c>
      <c r="B54">
        <v>20</v>
      </c>
      <c r="C54">
        <v>3876</v>
      </c>
      <c r="D54" s="49">
        <v>3.5087719599999997E-2</v>
      </c>
      <c r="E54">
        <v>0.59500002900000004</v>
      </c>
      <c r="F54">
        <v>1933</v>
      </c>
      <c r="G54" s="49">
        <v>5.2250389000000001E-2</v>
      </c>
      <c r="H54">
        <v>1943</v>
      </c>
      <c r="I54" s="49">
        <v>1.8013380499999999E-2</v>
      </c>
    </row>
    <row r="55" spans="1:9">
      <c r="A55">
        <v>5</v>
      </c>
      <c r="B55">
        <v>25</v>
      </c>
      <c r="C55">
        <v>3876</v>
      </c>
      <c r="D55" s="49">
        <v>2.9669763500000002E-2</v>
      </c>
      <c r="E55">
        <v>0.674000025</v>
      </c>
      <c r="F55">
        <v>1933</v>
      </c>
      <c r="G55" s="49">
        <v>3.7765130399999999E-2</v>
      </c>
      <c r="H55">
        <v>1943</v>
      </c>
      <c r="I55" s="49">
        <v>2.1616058399999999E-2</v>
      </c>
    </row>
    <row r="56" spans="1:9">
      <c r="A56">
        <v>5</v>
      </c>
      <c r="B56">
        <v>500</v>
      </c>
      <c r="C56">
        <v>3876</v>
      </c>
      <c r="D56">
        <v>0.12745098799999999</v>
      </c>
      <c r="E56">
        <v>0.91799998299999996</v>
      </c>
      <c r="F56">
        <v>1919</v>
      </c>
      <c r="G56">
        <v>0.25742575499999998</v>
      </c>
      <c r="H56">
        <v>1957</v>
      </c>
      <c r="I56">
        <v>0</v>
      </c>
    </row>
    <row r="57" spans="1:9">
      <c r="A57">
        <v>10</v>
      </c>
      <c r="B57">
        <v>6</v>
      </c>
      <c r="C57">
        <v>2816</v>
      </c>
      <c r="D57">
        <v>0.38210228099999999</v>
      </c>
      <c r="E57">
        <v>0.19499999300000001</v>
      </c>
      <c r="F57">
        <v>1406</v>
      </c>
      <c r="G57">
        <v>0.45448079699999999</v>
      </c>
      <c r="H57">
        <v>1410</v>
      </c>
      <c r="I57">
        <v>0.309929073</v>
      </c>
    </row>
    <row r="58" spans="1:9">
      <c r="A58">
        <v>10</v>
      </c>
      <c r="B58">
        <v>7</v>
      </c>
      <c r="C58">
        <v>3662</v>
      </c>
      <c r="D58">
        <v>0.29027852399999998</v>
      </c>
      <c r="E58">
        <v>0.23700000299999999</v>
      </c>
      <c r="F58">
        <v>1828</v>
      </c>
      <c r="G58">
        <v>0.36706784399999998</v>
      </c>
      <c r="H58">
        <v>1834</v>
      </c>
      <c r="I58">
        <v>0.213740453</v>
      </c>
    </row>
    <row r="59" spans="1:9">
      <c r="A59">
        <v>10</v>
      </c>
      <c r="B59">
        <v>8</v>
      </c>
      <c r="C59">
        <v>3799</v>
      </c>
      <c r="D59">
        <v>0.25506710999999999</v>
      </c>
      <c r="E59">
        <v>0.27099999800000002</v>
      </c>
      <c r="F59">
        <v>1890</v>
      </c>
      <c r="G59">
        <v>0.34074073999999999</v>
      </c>
      <c r="H59">
        <v>1909</v>
      </c>
      <c r="I59">
        <v>0.17024619899999999</v>
      </c>
    </row>
    <row r="60" spans="1:9">
      <c r="A60">
        <v>10</v>
      </c>
      <c r="B60">
        <v>9</v>
      </c>
      <c r="C60">
        <v>3866</v>
      </c>
      <c r="D60">
        <v>0.210036218</v>
      </c>
      <c r="E60">
        <v>0.31099999</v>
      </c>
      <c r="F60">
        <v>1927</v>
      </c>
      <c r="G60">
        <v>0.29891023</v>
      </c>
      <c r="H60">
        <v>1939</v>
      </c>
      <c r="I60">
        <v>0.12171222299999999</v>
      </c>
    </row>
    <row r="61" spans="1:9">
      <c r="A61">
        <v>10</v>
      </c>
      <c r="B61">
        <v>10</v>
      </c>
      <c r="C61">
        <v>3874</v>
      </c>
      <c r="D61">
        <v>0.173464119</v>
      </c>
      <c r="E61">
        <v>0.35499998900000002</v>
      </c>
      <c r="F61">
        <v>1936</v>
      </c>
      <c r="G61">
        <v>0.24690082699999999</v>
      </c>
      <c r="H61">
        <v>1938</v>
      </c>
      <c r="I61">
        <v>0.100103199</v>
      </c>
    </row>
    <row r="62" spans="1:9">
      <c r="A62">
        <v>10</v>
      </c>
      <c r="B62">
        <v>11</v>
      </c>
      <c r="C62">
        <v>3875</v>
      </c>
      <c r="D62">
        <v>0.14090322</v>
      </c>
      <c r="E62">
        <v>0.38999998600000002</v>
      </c>
      <c r="F62">
        <v>1932</v>
      </c>
      <c r="G62">
        <v>0.211180121</v>
      </c>
      <c r="H62">
        <v>1943</v>
      </c>
      <c r="I62" s="49">
        <v>7.1024186899999994E-2</v>
      </c>
    </row>
    <row r="63" spans="1:9">
      <c r="A63">
        <v>10</v>
      </c>
      <c r="B63">
        <v>12</v>
      </c>
      <c r="C63">
        <v>3875</v>
      </c>
      <c r="D63">
        <v>0.11406451500000001</v>
      </c>
      <c r="E63">
        <v>0.41699999599999998</v>
      </c>
      <c r="F63">
        <v>1929</v>
      </c>
      <c r="G63">
        <v>0.18144115799999999</v>
      </c>
      <c r="H63">
        <v>1946</v>
      </c>
      <c r="I63" s="49">
        <v>4.7276463400000003E-2</v>
      </c>
    </row>
    <row r="64" spans="1:9">
      <c r="A64">
        <v>10</v>
      </c>
      <c r="B64">
        <v>15</v>
      </c>
      <c r="C64">
        <v>3876</v>
      </c>
      <c r="D64" s="49">
        <v>6.6305465999999993E-2</v>
      </c>
      <c r="E64">
        <v>0.49099999700000002</v>
      </c>
      <c r="F64">
        <v>1938</v>
      </c>
      <c r="G64">
        <v>0.110423118</v>
      </c>
      <c r="H64">
        <v>1938</v>
      </c>
      <c r="I64" s="49">
        <v>2.2187821600000001E-2</v>
      </c>
    </row>
    <row r="65" spans="1:9">
      <c r="A65">
        <v>10</v>
      </c>
      <c r="B65">
        <v>20</v>
      </c>
      <c r="C65">
        <v>3876</v>
      </c>
      <c r="D65" s="49">
        <v>4.5923631600000001E-2</v>
      </c>
      <c r="E65">
        <v>0.59500002900000004</v>
      </c>
      <c r="F65">
        <v>1933</v>
      </c>
      <c r="G65" s="49">
        <v>7.3978275100000004E-2</v>
      </c>
      <c r="H65">
        <v>1943</v>
      </c>
      <c r="I65" s="49">
        <v>1.8013380499999999E-2</v>
      </c>
    </row>
    <row r="66" spans="1:9">
      <c r="A66">
        <v>10</v>
      </c>
      <c r="B66">
        <v>25</v>
      </c>
      <c r="C66">
        <v>3876</v>
      </c>
      <c r="D66" s="49">
        <v>3.3539731099999998E-2</v>
      </c>
      <c r="E66">
        <v>0.674000025</v>
      </c>
      <c r="F66">
        <v>1933</v>
      </c>
      <c r="G66" s="49">
        <v>4.5007761600000001E-2</v>
      </c>
      <c r="H66">
        <v>1943</v>
      </c>
      <c r="I66" s="49">
        <v>2.2130725899999999E-2</v>
      </c>
    </row>
    <row r="67" spans="1:9">
      <c r="A67">
        <v>10</v>
      </c>
      <c r="B67">
        <v>500</v>
      </c>
      <c r="C67">
        <v>3876</v>
      </c>
      <c r="D67">
        <v>0.12745098799999999</v>
      </c>
      <c r="E67">
        <v>0.91799998299999996</v>
      </c>
      <c r="F67">
        <v>1919</v>
      </c>
      <c r="G67">
        <v>0.25742575499999998</v>
      </c>
      <c r="H67">
        <v>1957</v>
      </c>
      <c r="I67">
        <v>0</v>
      </c>
    </row>
    <row r="68" spans="1:9">
      <c r="A68">
        <v>20</v>
      </c>
      <c r="B68">
        <v>6</v>
      </c>
      <c r="C68">
        <v>2816</v>
      </c>
      <c r="D68">
        <v>0.45276987600000002</v>
      </c>
      <c r="E68">
        <v>0.19499999300000001</v>
      </c>
      <c r="F68">
        <v>1406</v>
      </c>
      <c r="G68">
        <v>0.52773827299999998</v>
      </c>
      <c r="H68">
        <v>1410</v>
      </c>
      <c r="I68">
        <v>0.37801417700000001</v>
      </c>
    </row>
    <row r="69" spans="1:9">
      <c r="A69">
        <v>20</v>
      </c>
      <c r="B69">
        <v>7</v>
      </c>
      <c r="C69">
        <v>3662</v>
      </c>
      <c r="D69">
        <v>0.35636264099999998</v>
      </c>
      <c r="E69">
        <v>0.23700000299999999</v>
      </c>
      <c r="F69">
        <v>1828</v>
      </c>
      <c r="G69">
        <v>0.43654266000000003</v>
      </c>
      <c r="H69">
        <v>1834</v>
      </c>
      <c r="I69">
        <v>0.27644494200000003</v>
      </c>
    </row>
    <row r="70" spans="1:9">
      <c r="A70">
        <v>20</v>
      </c>
      <c r="B70">
        <v>8</v>
      </c>
      <c r="C70">
        <v>3799</v>
      </c>
      <c r="D70">
        <v>0.321663588</v>
      </c>
      <c r="E70">
        <v>0.27099999800000002</v>
      </c>
      <c r="F70">
        <v>1890</v>
      </c>
      <c r="G70">
        <v>0.41269841800000001</v>
      </c>
      <c r="H70">
        <v>1909</v>
      </c>
      <c r="I70">
        <v>0.23153483899999999</v>
      </c>
    </row>
    <row r="71" spans="1:9">
      <c r="A71">
        <v>20</v>
      </c>
      <c r="B71">
        <v>9</v>
      </c>
      <c r="C71">
        <v>3866</v>
      </c>
      <c r="D71">
        <v>0.266425252</v>
      </c>
      <c r="E71">
        <v>0.31099999</v>
      </c>
      <c r="F71">
        <v>1927</v>
      </c>
      <c r="G71">
        <v>0.36429682400000002</v>
      </c>
      <c r="H71">
        <v>1939</v>
      </c>
      <c r="I71">
        <v>0.169159368</v>
      </c>
    </row>
    <row r="72" spans="1:9">
      <c r="A72">
        <v>20</v>
      </c>
      <c r="B72">
        <v>10</v>
      </c>
      <c r="C72">
        <v>3874</v>
      </c>
      <c r="D72">
        <v>0.213990703</v>
      </c>
      <c r="E72">
        <v>0.35499998900000002</v>
      </c>
      <c r="F72">
        <v>1936</v>
      </c>
      <c r="G72">
        <v>0.30320248</v>
      </c>
      <c r="H72">
        <v>1938</v>
      </c>
      <c r="I72">
        <v>0.124871001</v>
      </c>
    </row>
    <row r="73" spans="1:9">
      <c r="A73">
        <v>20</v>
      </c>
      <c r="B73">
        <v>11</v>
      </c>
      <c r="C73">
        <v>3875</v>
      </c>
      <c r="D73">
        <v>0.17496773600000001</v>
      </c>
      <c r="E73">
        <v>0.38999998600000002</v>
      </c>
      <c r="F73">
        <v>1932</v>
      </c>
      <c r="G73">
        <v>0.257763982</v>
      </c>
      <c r="H73">
        <v>1943</v>
      </c>
      <c r="I73" s="49">
        <v>9.2640243499999997E-2</v>
      </c>
    </row>
    <row r="74" spans="1:9">
      <c r="A74">
        <v>20</v>
      </c>
      <c r="B74">
        <v>12</v>
      </c>
      <c r="C74">
        <v>3875</v>
      </c>
      <c r="D74">
        <v>0.149677426</v>
      </c>
      <c r="E74">
        <v>0.41699999599999998</v>
      </c>
      <c r="F74">
        <v>1929</v>
      </c>
      <c r="G74">
        <v>0.23846553300000001</v>
      </c>
      <c r="H74">
        <v>1946</v>
      </c>
      <c r="I74" s="49">
        <v>6.1664953799999998E-2</v>
      </c>
    </row>
    <row r="75" spans="1:9">
      <c r="A75">
        <v>20</v>
      </c>
      <c r="B75">
        <v>15</v>
      </c>
      <c r="C75">
        <v>3876</v>
      </c>
      <c r="D75" s="49">
        <v>9.5717236400000003E-2</v>
      </c>
      <c r="E75">
        <v>0.49099999700000002</v>
      </c>
      <c r="F75">
        <v>1938</v>
      </c>
      <c r="G75">
        <v>0.15995872</v>
      </c>
      <c r="H75">
        <v>1938</v>
      </c>
      <c r="I75" s="49">
        <v>3.1475748900000003E-2</v>
      </c>
    </row>
    <row r="76" spans="1:9">
      <c r="A76">
        <v>20</v>
      </c>
      <c r="B76">
        <v>20</v>
      </c>
      <c r="C76">
        <v>3876</v>
      </c>
      <c r="D76" s="49">
        <v>7.0691436499999996E-2</v>
      </c>
      <c r="E76">
        <v>0.59500002900000004</v>
      </c>
      <c r="F76">
        <v>1933</v>
      </c>
      <c r="G76">
        <v>0.123124674</v>
      </c>
      <c r="H76">
        <v>1943</v>
      </c>
      <c r="I76" s="49">
        <v>1.8528049800000002E-2</v>
      </c>
    </row>
    <row r="77" spans="1:9">
      <c r="A77">
        <v>20</v>
      </c>
      <c r="B77">
        <v>25</v>
      </c>
      <c r="C77">
        <v>3876</v>
      </c>
      <c r="D77" s="49">
        <v>6.8885445599999998E-2</v>
      </c>
      <c r="E77">
        <v>0.674000025</v>
      </c>
      <c r="F77">
        <v>1933</v>
      </c>
      <c r="G77">
        <v>0.115882047</v>
      </c>
      <c r="H77">
        <v>1943</v>
      </c>
      <c r="I77" s="49">
        <v>2.2130725899999999E-2</v>
      </c>
    </row>
    <row r="78" spans="1:9">
      <c r="A78">
        <v>20</v>
      </c>
      <c r="B78">
        <v>500</v>
      </c>
      <c r="C78">
        <v>3876</v>
      </c>
      <c r="D78">
        <v>0.14525283899999999</v>
      </c>
      <c r="E78">
        <v>0.91799998299999996</v>
      </c>
      <c r="F78">
        <v>1919</v>
      </c>
      <c r="G78">
        <v>0.25742575499999998</v>
      </c>
      <c r="H78">
        <v>1957</v>
      </c>
      <c r="I78" s="49">
        <v>3.5258047299999998E-2</v>
      </c>
    </row>
    <row r="79" spans="1:9">
      <c r="A79">
        <v>40</v>
      </c>
      <c r="B79">
        <v>6</v>
      </c>
      <c r="C79">
        <v>2816</v>
      </c>
      <c r="D79">
        <v>0.54012781399999998</v>
      </c>
      <c r="E79">
        <v>0.19499999300000001</v>
      </c>
      <c r="F79">
        <v>1406</v>
      </c>
      <c r="G79">
        <v>0.61024182999999999</v>
      </c>
      <c r="H79">
        <v>1410</v>
      </c>
      <c r="I79">
        <v>0.47021275800000001</v>
      </c>
    </row>
    <row r="80" spans="1:9">
      <c r="A80">
        <v>40</v>
      </c>
      <c r="B80">
        <v>7</v>
      </c>
      <c r="C80">
        <v>3662</v>
      </c>
      <c r="D80">
        <v>0.43446204100000002</v>
      </c>
      <c r="E80">
        <v>0.23700000299999999</v>
      </c>
      <c r="F80">
        <v>1828</v>
      </c>
      <c r="G80">
        <v>0.51367616699999996</v>
      </c>
      <c r="H80">
        <v>1834</v>
      </c>
      <c r="I80">
        <v>0.35550707599999998</v>
      </c>
    </row>
    <row r="81" spans="1:9">
      <c r="A81">
        <v>40</v>
      </c>
      <c r="B81">
        <v>8</v>
      </c>
      <c r="C81">
        <v>3799</v>
      </c>
      <c r="D81">
        <v>0.38852331000000001</v>
      </c>
      <c r="E81">
        <v>0.27099999800000002</v>
      </c>
      <c r="F81">
        <v>1890</v>
      </c>
      <c r="G81">
        <v>0.48253968400000002</v>
      </c>
      <c r="H81">
        <v>1909</v>
      </c>
      <c r="I81">
        <v>0.29544264100000001</v>
      </c>
    </row>
    <row r="82" spans="1:9">
      <c r="A82">
        <v>40</v>
      </c>
      <c r="B82">
        <v>9</v>
      </c>
      <c r="C82">
        <v>3866</v>
      </c>
      <c r="D82">
        <v>0.32850491999999998</v>
      </c>
      <c r="E82">
        <v>0.31099999</v>
      </c>
      <c r="F82">
        <v>1927</v>
      </c>
      <c r="G82">
        <v>0.43072134299999998</v>
      </c>
      <c r="H82">
        <v>1939</v>
      </c>
      <c r="I82">
        <v>0.22692109599999999</v>
      </c>
    </row>
    <row r="83" spans="1:9">
      <c r="A83">
        <v>40</v>
      </c>
      <c r="B83">
        <v>10</v>
      </c>
      <c r="C83">
        <v>3874</v>
      </c>
      <c r="D83">
        <v>0.26613318899999999</v>
      </c>
      <c r="E83">
        <v>0.35499998900000002</v>
      </c>
      <c r="F83">
        <v>1936</v>
      </c>
      <c r="G83">
        <v>0.36466941200000003</v>
      </c>
      <c r="H83">
        <v>1938</v>
      </c>
      <c r="I83">
        <v>0.167698652</v>
      </c>
    </row>
    <row r="84" spans="1:9">
      <c r="A84">
        <v>40</v>
      </c>
      <c r="B84">
        <v>11</v>
      </c>
      <c r="C84">
        <v>3875</v>
      </c>
      <c r="D84">
        <v>0.223483875</v>
      </c>
      <c r="E84">
        <v>0.38999998600000002</v>
      </c>
      <c r="F84">
        <v>1932</v>
      </c>
      <c r="G84">
        <v>0.32091096000000002</v>
      </c>
      <c r="H84">
        <v>1943</v>
      </c>
      <c r="I84">
        <v>0.12660834200000001</v>
      </c>
    </row>
    <row r="85" spans="1:9">
      <c r="A85">
        <v>40</v>
      </c>
      <c r="B85">
        <v>12</v>
      </c>
      <c r="C85">
        <v>3875</v>
      </c>
      <c r="D85">
        <v>0.19690322900000001</v>
      </c>
      <c r="E85">
        <v>0.41699999599999998</v>
      </c>
      <c r="F85">
        <v>1929</v>
      </c>
      <c r="G85">
        <v>0.30222913600000001</v>
      </c>
      <c r="H85">
        <v>1946</v>
      </c>
      <c r="I85" s="49">
        <v>9.2497430699999994E-2</v>
      </c>
    </row>
    <row r="86" spans="1:9">
      <c r="A86">
        <v>40</v>
      </c>
      <c r="B86">
        <v>15</v>
      </c>
      <c r="C86">
        <v>3876</v>
      </c>
      <c r="D86">
        <v>0.12977296099999999</v>
      </c>
      <c r="E86">
        <v>0.49099999700000002</v>
      </c>
      <c r="F86">
        <v>1938</v>
      </c>
      <c r="G86">
        <v>0.21310629</v>
      </c>
      <c r="H86">
        <v>1938</v>
      </c>
      <c r="I86" s="49">
        <v>4.6439629000000003E-2</v>
      </c>
    </row>
    <row r="87" spans="1:9">
      <c r="A87">
        <v>40</v>
      </c>
      <c r="B87">
        <v>20</v>
      </c>
      <c r="C87">
        <v>3876</v>
      </c>
      <c r="D87" s="49">
        <v>8.9009284999999994E-2</v>
      </c>
      <c r="E87">
        <v>0.59500002900000004</v>
      </c>
      <c r="F87">
        <v>1933</v>
      </c>
      <c r="G87">
        <v>0.15312984599999999</v>
      </c>
      <c r="H87">
        <v>1943</v>
      </c>
      <c r="I87" s="49">
        <v>2.5218734499999999E-2</v>
      </c>
    </row>
    <row r="88" spans="1:9">
      <c r="A88">
        <v>40</v>
      </c>
      <c r="B88">
        <v>25</v>
      </c>
      <c r="C88">
        <v>3876</v>
      </c>
      <c r="D88" s="49">
        <v>8.1011354899999999E-2</v>
      </c>
      <c r="E88">
        <v>0.674000025</v>
      </c>
      <c r="F88">
        <v>1933</v>
      </c>
      <c r="G88">
        <v>0.13916192899999999</v>
      </c>
      <c r="H88">
        <v>1943</v>
      </c>
      <c r="I88" s="49">
        <v>2.3160060900000001E-2</v>
      </c>
    </row>
    <row r="89" spans="1:9">
      <c r="A89">
        <v>40</v>
      </c>
      <c r="B89">
        <v>500</v>
      </c>
      <c r="C89">
        <v>3876</v>
      </c>
      <c r="D89">
        <v>0.14525283899999999</v>
      </c>
      <c r="E89">
        <v>0.91799998299999996</v>
      </c>
      <c r="F89">
        <v>1919</v>
      </c>
      <c r="G89">
        <v>0.25742575499999998</v>
      </c>
      <c r="H89">
        <v>1957</v>
      </c>
      <c r="I89" s="49">
        <v>3.5258047299999998E-2</v>
      </c>
    </row>
    <row r="90" spans="1:9">
      <c r="A90">
        <v>5</v>
      </c>
      <c r="B90">
        <v>6</v>
      </c>
      <c r="C90">
        <v>2816</v>
      </c>
      <c r="D90">
        <v>0.296875</v>
      </c>
      <c r="E90">
        <v>0.19499999300000001</v>
      </c>
      <c r="F90">
        <v>1406</v>
      </c>
      <c r="G90">
        <v>0.36557608800000002</v>
      </c>
      <c r="H90">
        <v>1410</v>
      </c>
      <c r="I90">
        <v>0.22836878899999999</v>
      </c>
    </row>
    <row r="91" spans="1:9">
      <c r="A91">
        <v>5</v>
      </c>
      <c r="B91">
        <v>7</v>
      </c>
      <c r="C91">
        <v>3662</v>
      </c>
      <c r="D91">
        <v>0.23184052099999999</v>
      </c>
      <c r="E91">
        <v>0.23700000299999999</v>
      </c>
      <c r="F91">
        <v>1828</v>
      </c>
      <c r="G91">
        <v>0.29595187299999998</v>
      </c>
      <c r="H91">
        <v>1834</v>
      </c>
      <c r="I91">
        <v>0.16793893300000001</v>
      </c>
    </row>
    <row r="92" spans="1:9">
      <c r="A92">
        <v>5</v>
      </c>
      <c r="B92">
        <v>8</v>
      </c>
      <c r="C92">
        <v>3799</v>
      </c>
      <c r="D92">
        <v>0.19162937999999999</v>
      </c>
      <c r="E92">
        <v>0.27099999800000002</v>
      </c>
      <c r="F92">
        <v>1890</v>
      </c>
      <c r="G92">
        <v>0.25873017300000001</v>
      </c>
      <c r="H92">
        <v>1909</v>
      </c>
      <c r="I92">
        <v>0.12519644199999999</v>
      </c>
    </row>
    <row r="93" spans="1:9">
      <c r="A93">
        <v>5</v>
      </c>
      <c r="B93">
        <v>9</v>
      </c>
      <c r="C93">
        <v>3866</v>
      </c>
      <c r="D93">
        <v>0.15235385300000001</v>
      </c>
      <c r="E93">
        <v>0.31099999</v>
      </c>
      <c r="F93">
        <v>1927</v>
      </c>
      <c r="G93">
        <v>0.210690185</v>
      </c>
      <c r="H93">
        <v>1939</v>
      </c>
      <c r="I93" s="49">
        <v>9.4378545899999999E-2</v>
      </c>
    </row>
    <row r="94" spans="1:9">
      <c r="A94">
        <v>5</v>
      </c>
      <c r="B94">
        <v>10</v>
      </c>
      <c r="C94">
        <v>3874</v>
      </c>
      <c r="D94">
        <v>0.11822405499999999</v>
      </c>
      <c r="E94">
        <v>0.35499998900000002</v>
      </c>
      <c r="F94">
        <v>1936</v>
      </c>
      <c r="G94">
        <v>0.16890495999999999</v>
      </c>
      <c r="H94">
        <v>1938</v>
      </c>
      <c r="I94" s="49">
        <v>6.7595459499999996E-2</v>
      </c>
    </row>
    <row r="95" spans="1:9">
      <c r="A95">
        <v>5</v>
      </c>
      <c r="B95">
        <v>11</v>
      </c>
      <c r="C95">
        <v>3875</v>
      </c>
      <c r="D95" s="49">
        <v>8.8258065299999994E-2</v>
      </c>
      <c r="E95">
        <v>0.38999998600000002</v>
      </c>
      <c r="F95">
        <v>1932</v>
      </c>
      <c r="G95">
        <v>0.134057969</v>
      </c>
      <c r="H95">
        <v>1943</v>
      </c>
      <c r="I95" s="49">
        <v>4.2717445600000001E-2</v>
      </c>
    </row>
    <row r="96" spans="1:9">
      <c r="A96">
        <v>5</v>
      </c>
      <c r="B96">
        <v>12</v>
      </c>
      <c r="C96">
        <v>3875</v>
      </c>
      <c r="D96" s="49">
        <v>6.9419354200000005E-2</v>
      </c>
      <c r="E96">
        <v>0.41699999599999998</v>
      </c>
      <c r="F96">
        <v>1929</v>
      </c>
      <c r="G96">
        <v>0.112493522</v>
      </c>
      <c r="H96">
        <v>1946</v>
      </c>
      <c r="I96" s="49">
        <v>2.6721479400000001E-2</v>
      </c>
    </row>
    <row r="97" spans="1:9">
      <c r="A97">
        <v>5</v>
      </c>
      <c r="B97">
        <v>15</v>
      </c>
      <c r="C97">
        <v>3876</v>
      </c>
      <c r="D97" s="49">
        <v>3.9215687700000001E-2</v>
      </c>
      <c r="E97">
        <v>0.49099999700000002</v>
      </c>
      <c r="F97">
        <v>1938</v>
      </c>
      <c r="G97" s="49">
        <v>6.6563464700000005E-2</v>
      </c>
      <c r="H97">
        <v>1938</v>
      </c>
      <c r="I97" s="49">
        <v>1.1867905E-2</v>
      </c>
    </row>
    <row r="98" spans="1:9">
      <c r="A98">
        <v>5</v>
      </c>
      <c r="B98">
        <v>20</v>
      </c>
      <c r="C98">
        <v>3876</v>
      </c>
      <c r="D98" s="49">
        <v>2.76057795E-2</v>
      </c>
      <c r="E98">
        <v>0.59500002900000004</v>
      </c>
      <c r="F98">
        <v>1933</v>
      </c>
      <c r="G98" s="49">
        <v>4.5525088900000003E-2</v>
      </c>
      <c r="H98">
        <v>1943</v>
      </c>
      <c r="I98" s="49">
        <v>9.7786923899999996E-3</v>
      </c>
    </row>
    <row r="99" spans="1:9">
      <c r="A99">
        <v>5</v>
      </c>
      <c r="B99">
        <v>25</v>
      </c>
      <c r="C99">
        <v>3876</v>
      </c>
      <c r="D99" s="49">
        <v>2.8379773699999999E-2</v>
      </c>
      <c r="E99">
        <v>0.674000025</v>
      </c>
      <c r="F99">
        <v>1933</v>
      </c>
      <c r="G99" s="49">
        <v>4.5007761600000001E-2</v>
      </c>
      <c r="H99">
        <v>1943</v>
      </c>
      <c r="I99" s="49">
        <v>1.18373651E-2</v>
      </c>
    </row>
    <row r="100" spans="1:9">
      <c r="A100">
        <v>5</v>
      </c>
      <c r="B100">
        <v>500</v>
      </c>
      <c r="C100">
        <v>3876</v>
      </c>
      <c r="D100" s="49">
        <v>1.2383900600000001E-2</v>
      </c>
      <c r="E100">
        <v>0.91799998299999996</v>
      </c>
      <c r="F100">
        <v>1919</v>
      </c>
      <c r="G100" s="49">
        <v>2.5013027699999999E-2</v>
      </c>
      <c r="H100">
        <v>1957</v>
      </c>
      <c r="I100">
        <v>0</v>
      </c>
    </row>
    <row r="101" spans="1:9">
      <c r="A101">
        <v>10</v>
      </c>
      <c r="B101">
        <v>6</v>
      </c>
      <c r="C101">
        <v>2816</v>
      </c>
      <c r="D101">
        <v>0.37642046800000001</v>
      </c>
      <c r="E101">
        <v>0.19499999300000001</v>
      </c>
      <c r="F101">
        <v>1406</v>
      </c>
      <c r="G101">
        <v>0.44452348400000002</v>
      </c>
      <c r="H101">
        <v>1410</v>
      </c>
      <c r="I101">
        <v>0.30851063099999998</v>
      </c>
    </row>
    <row r="102" spans="1:9">
      <c r="A102">
        <v>10</v>
      </c>
      <c r="B102">
        <v>7</v>
      </c>
      <c r="C102">
        <v>3662</v>
      </c>
      <c r="D102">
        <v>0.29574003799999998</v>
      </c>
      <c r="E102">
        <v>0.23700000299999999</v>
      </c>
      <c r="F102">
        <v>1828</v>
      </c>
      <c r="G102">
        <v>0.36980307099999998</v>
      </c>
      <c r="H102">
        <v>1834</v>
      </c>
      <c r="I102">
        <v>0.22191929799999999</v>
      </c>
    </row>
    <row r="103" spans="1:9">
      <c r="A103">
        <v>10</v>
      </c>
      <c r="B103">
        <v>8</v>
      </c>
      <c r="C103">
        <v>3799</v>
      </c>
      <c r="D103">
        <v>0.25111872000000002</v>
      </c>
      <c r="E103">
        <v>0.27099999800000002</v>
      </c>
      <c r="F103">
        <v>1890</v>
      </c>
      <c r="G103">
        <v>0.32962963000000001</v>
      </c>
      <c r="H103">
        <v>1909</v>
      </c>
      <c r="I103">
        <v>0.17338921099999999</v>
      </c>
    </row>
    <row r="104" spans="1:9">
      <c r="A104">
        <v>10</v>
      </c>
      <c r="B104">
        <v>9</v>
      </c>
      <c r="C104">
        <v>3866</v>
      </c>
      <c r="D104">
        <v>0.20641489299999999</v>
      </c>
      <c r="E104">
        <v>0.31099999</v>
      </c>
      <c r="F104">
        <v>1927</v>
      </c>
      <c r="G104">
        <v>0.28074726500000002</v>
      </c>
      <c r="H104">
        <v>1939</v>
      </c>
      <c r="I104">
        <v>0.13254255100000001</v>
      </c>
    </row>
    <row r="105" spans="1:9">
      <c r="A105">
        <v>10</v>
      </c>
      <c r="B105">
        <v>10</v>
      </c>
      <c r="C105">
        <v>3874</v>
      </c>
      <c r="D105">
        <v>0.16210635000000001</v>
      </c>
      <c r="E105">
        <v>0.35499998900000002</v>
      </c>
      <c r="F105">
        <v>1936</v>
      </c>
      <c r="G105">
        <v>0.22830578700000001</v>
      </c>
      <c r="H105">
        <v>1938</v>
      </c>
      <c r="I105" s="49">
        <v>9.59752351E-2</v>
      </c>
    </row>
    <row r="106" spans="1:9">
      <c r="A106">
        <v>10</v>
      </c>
      <c r="B106">
        <v>11</v>
      </c>
      <c r="C106">
        <v>3875</v>
      </c>
      <c r="D106">
        <v>0.122322582</v>
      </c>
      <c r="E106">
        <v>0.38999998600000002</v>
      </c>
      <c r="F106">
        <v>1932</v>
      </c>
      <c r="G106">
        <v>0.181677014</v>
      </c>
      <c r="H106">
        <v>1943</v>
      </c>
      <c r="I106" s="49">
        <v>6.3304171000000006E-2</v>
      </c>
    </row>
    <row r="107" spans="1:9">
      <c r="A107">
        <v>10</v>
      </c>
      <c r="B107">
        <v>12</v>
      </c>
      <c r="C107">
        <v>3875</v>
      </c>
      <c r="D107" s="49">
        <v>9.6516132399999996E-2</v>
      </c>
      <c r="E107">
        <v>0.41699999599999998</v>
      </c>
      <c r="F107">
        <v>1929</v>
      </c>
      <c r="G107">
        <v>0.15500259399999999</v>
      </c>
      <c r="H107">
        <v>1946</v>
      </c>
      <c r="I107" s="49">
        <v>3.8540594300000001E-2</v>
      </c>
    </row>
    <row r="108" spans="1:9">
      <c r="A108">
        <v>10</v>
      </c>
      <c r="B108">
        <v>15</v>
      </c>
      <c r="C108">
        <v>3876</v>
      </c>
      <c r="D108" s="49">
        <v>5.4437562799999999E-2</v>
      </c>
      <c r="E108">
        <v>0.49099999700000002</v>
      </c>
      <c r="F108">
        <v>1938</v>
      </c>
      <c r="G108" s="49">
        <v>9.2363260700000005E-2</v>
      </c>
      <c r="H108">
        <v>1938</v>
      </c>
      <c r="I108" s="49">
        <v>1.6511868700000001E-2</v>
      </c>
    </row>
    <row r="109" spans="1:9">
      <c r="A109">
        <v>10</v>
      </c>
      <c r="B109">
        <v>20</v>
      </c>
      <c r="C109">
        <v>3876</v>
      </c>
      <c r="D109" s="49">
        <v>3.7667699200000002E-2</v>
      </c>
      <c r="E109">
        <v>0.59500002900000004</v>
      </c>
      <c r="F109">
        <v>1933</v>
      </c>
      <c r="G109" s="49">
        <v>6.3631661199999995E-2</v>
      </c>
      <c r="H109">
        <v>1943</v>
      </c>
      <c r="I109" s="49">
        <v>1.18373651E-2</v>
      </c>
    </row>
    <row r="110" spans="1:9">
      <c r="A110">
        <v>10</v>
      </c>
      <c r="B110">
        <v>25</v>
      </c>
      <c r="C110">
        <v>3876</v>
      </c>
      <c r="D110" s="49">
        <v>3.250774E-2</v>
      </c>
      <c r="E110">
        <v>0.674000025</v>
      </c>
      <c r="F110">
        <v>1933</v>
      </c>
      <c r="G110" s="49">
        <v>5.2250389000000001E-2</v>
      </c>
      <c r="H110">
        <v>1943</v>
      </c>
      <c r="I110" s="49">
        <v>1.2866700999999999E-2</v>
      </c>
    </row>
    <row r="111" spans="1:9">
      <c r="A111">
        <v>10</v>
      </c>
      <c r="B111">
        <v>500</v>
      </c>
      <c r="C111">
        <v>3876</v>
      </c>
      <c r="D111" s="49">
        <v>1.2383900600000001E-2</v>
      </c>
      <c r="E111">
        <v>0.91799998299999996</v>
      </c>
      <c r="F111">
        <v>1919</v>
      </c>
      <c r="G111" s="49">
        <v>2.5013027699999999E-2</v>
      </c>
      <c r="H111">
        <v>1957</v>
      </c>
      <c r="I111">
        <v>0</v>
      </c>
    </row>
    <row r="112" spans="1:9">
      <c r="A112">
        <v>20</v>
      </c>
      <c r="B112">
        <v>6</v>
      </c>
      <c r="C112">
        <v>2816</v>
      </c>
      <c r="D112">
        <v>0.45419034400000002</v>
      </c>
      <c r="E112">
        <v>0.19499999300000001</v>
      </c>
      <c r="F112">
        <v>1406</v>
      </c>
      <c r="G112">
        <v>0.53485065700000001</v>
      </c>
      <c r="H112">
        <v>1410</v>
      </c>
      <c r="I112">
        <v>0.37375885199999997</v>
      </c>
    </row>
    <row r="113" spans="1:9">
      <c r="A113">
        <v>20</v>
      </c>
      <c r="B113">
        <v>7</v>
      </c>
      <c r="C113">
        <v>3662</v>
      </c>
      <c r="D113">
        <v>0.371927917</v>
      </c>
      <c r="E113">
        <v>0.23700000299999999</v>
      </c>
      <c r="F113">
        <v>1828</v>
      </c>
      <c r="G113">
        <v>0.46115973599999999</v>
      </c>
      <c r="H113">
        <v>1834</v>
      </c>
      <c r="I113">
        <v>0.28298801200000001</v>
      </c>
    </row>
    <row r="114" spans="1:9">
      <c r="A114">
        <v>20</v>
      </c>
      <c r="B114">
        <v>8</v>
      </c>
      <c r="C114">
        <v>3799</v>
      </c>
      <c r="D114">
        <v>0.31534615199999999</v>
      </c>
      <c r="E114">
        <v>0.27099999800000002</v>
      </c>
      <c r="F114">
        <v>1890</v>
      </c>
      <c r="G114">
        <v>0.41164019699999999</v>
      </c>
      <c r="H114">
        <v>1909</v>
      </c>
      <c r="I114">
        <v>0.22001047400000001</v>
      </c>
    </row>
    <row r="115" spans="1:9">
      <c r="A115">
        <v>20</v>
      </c>
      <c r="B115">
        <v>9</v>
      </c>
      <c r="C115">
        <v>3866</v>
      </c>
      <c r="D115">
        <v>0.26125192600000002</v>
      </c>
      <c r="E115">
        <v>0.31099999</v>
      </c>
      <c r="F115">
        <v>1927</v>
      </c>
      <c r="G115">
        <v>0.354955882</v>
      </c>
      <c r="H115">
        <v>1939</v>
      </c>
      <c r="I115">
        <v>0.168127894</v>
      </c>
    </row>
    <row r="116" spans="1:9">
      <c r="A116">
        <v>20</v>
      </c>
      <c r="B116">
        <v>10</v>
      </c>
      <c r="C116">
        <v>3874</v>
      </c>
      <c r="D116">
        <v>0.20779555999999999</v>
      </c>
      <c r="E116">
        <v>0.35499998900000002</v>
      </c>
      <c r="F116">
        <v>1936</v>
      </c>
      <c r="G116">
        <v>0.28873968100000003</v>
      </c>
      <c r="H116">
        <v>1938</v>
      </c>
      <c r="I116">
        <v>0.12693499</v>
      </c>
    </row>
    <row r="117" spans="1:9">
      <c r="A117">
        <v>20</v>
      </c>
      <c r="B117">
        <v>11</v>
      </c>
      <c r="C117">
        <v>3875</v>
      </c>
      <c r="D117">
        <v>0.16232258099999999</v>
      </c>
      <c r="E117">
        <v>0.38999998600000002</v>
      </c>
      <c r="F117">
        <v>1932</v>
      </c>
      <c r="G117">
        <v>0.23602484200000001</v>
      </c>
      <c r="H117">
        <v>1943</v>
      </c>
      <c r="I117" s="49">
        <v>8.9037567400000003E-2</v>
      </c>
    </row>
    <row r="118" spans="1:9">
      <c r="A118">
        <v>20</v>
      </c>
      <c r="B118">
        <v>12</v>
      </c>
      <c r="C118">
        <v>3875</v>
      </c>
      <c r="D118">
        <v>0.13341934999999999</v>
      </c>
      <c r="E118">
        <v>0.41699999599999998</v>
      </c>
      <c r="F118">
        <v>1929</v>
      </c>
      <c r="G118">
        <v>0.20373250500000001</v>
      </c>
      <c r="H118">
        <v>1946</v>
      </c>
      <c r="I118" s="49">
        <v>6.3720449799999995E-2</v>
      </c>
    </row>
    <row r="119" spans="1:9">
      <c r="A119">
        <v>20</v>
      </c>
      <c r="B119">
        <v>15</v>
      </c>
      <c r="C119">
        <v>3876</v>
      </c>
      <c r="D119" s="49">
        <v>8.2301341E-2</v>
      </c>
      <c r="E119">
        <v>0.49099999700000002</v>
      </c>
      <c r="F119">
        <v>1938</v>
      </c>
      <c r="G119">
        <v>0.13209494899999999</v>
      </c>
      <c r="H119">
        <v>1938</v>
      </c>
      <c r="I119" s="49">
        <v>3.250774E-2</v>
      </c>
    </row>
    <row r="120" spans="1:9">
      <c r="A120">
        <v>20</v>
      </c>
      <c r="B120">
        <v>20</v>
      </c>
      <c r="C120">
        <v>3876</v>
      </c>
      <c r="D120" s="49">
        <v>5.1083590800000002E-2</v>
      </c>
      <c r="E120">
        <v>0.59500002900000004</v>
      </c>
      <c r="F120">
        <v>1933</v>
      </c>
      <c r="G120" s="49">
        <v>8.6911536799999994E-2</v>
      </c>
      <c r="H120">
        <v>1943</v>
      </c>
      <c r="I120" s="49">
        <v>1.5440041200000001E-2</v>
      </c>
    </row>
    <row r="121" spans="1:9">
      <c r="A121">
        <v>20</v>
      </c>
      <c r="B121">
        <v>25</v>
      </c>
      <c r="C121">
        <v>3876</v>
      </c>
      <c r="D121" s="49">
        <v>3.6893703E-2</v>
      </c>
      <c r="E121">
        <v>0.674000025</v>
      </c>
      <c r="F121">
        <v>1933</v>
      </c>
      <c r="G121" s="49">
        <v>6.0527678600000002E-2</v>
      </c>
      <c r="H121">
        <v>1943</v>
      </c>
      <c r="I121" s="49">
        <v>1.3381369400000001E-2</v>
      </c>
    </row>
    <row r="122" spans="1:9">
      <c r="A122">
        <v>20</v>
      </c>
      <c r="B122">
        <v>500</v>
      </c>
      <c r="C122">
        <v>3876</v>
      </c>
      <c r="D122" s="49">
        <v>1.2383900600000001E-2</v>
      </c>
      <c r="E122">
        <v>0.91799998299999996</v>
      </c>
      <c r="F122">
        <v>1919</v>
      </c>
      <c r="G122" s="49">
        <v>2.5013027699999999E-2</v>
      </c>
      <c r="H122">
        <v>1957</v>
      </c>
      <c r="I122">
        <v>0</v>
      </c>
    </row>
    <row r="123" spans="1:9">
      <c r="A123">
        <v>40</v>
      </c>
      <c r="B123">
        <v>6</v>
      </c>
      <c r="C123">
        <v>2816</v>
      </c>
      <c r="D123">
        <v>0.53764206199999998</v>
      </c>
      <c r="E123">
        <v>0.19499999300000001</v>
      </c>
      <c r="F123">
        <v>1406</v>
      </c>
      <c r="G123">
        <v>0.61237555700000001</v>
      </c>
      <c r="H123">
        <v>1410</v>
      </c>
      <c r="I123">
        <v>0.46312058</v>
      </c>
    </row>
    <row r="124" spans="1:9">
      <c r="A124">
        <v>40</v>
      </c>
      <c r="B124">
        <v>7</v>
      </c>
      <c r="C124">
        <v>3662</v>
      </c>
      <c r="D124">
        <v>0.43637356199999999</v>
      </c>
      <c r="E124">
        <v>0.23700000299999999</v>
      </c>
      <c r="F124">
        <v>1828</v>
      </c>
      <c r="G124">
        <v>0.53063458200000002</v>
      </c>
      <c r="H124">
        <v>1834</v>
      </c>
      <c r="I124">
        <v>0.34242093600000001</v>
      </c>
    </row>
    <row r="125" spans="1:9">
      <c r="A125">
        <v>40</v>
      </c>
      <c r="B125">
        <v>8</v>
      </c>
      <c r="C125">
        <v>3799</v>
      </c>
      <c r="D125">
        <v>0.37430903300000001</v>
      </c>
      <c r="E125">
        <v>0.27099999800000002</v>
      </c>
      <c r="F125">
        <v>1890</v>
      </c>
      <c r="G125">
        <v>0.47936508100000003</v>
      </c>
      <c r="H125">
        <v>1909</v>
      </c>
      <c r="I125">
        <v>0.2702986</v>
      </c>
    </row>
    <row r="126" spans="1:9">
      <c r="A126">
        <v>40</v>
      </c>
      <c r="B126">
        <v>9</v>
      </c>
      <c r="C126">
        <v>3866</v>
      </c>
      <c r="D126">
        <v>0.31608897400000002</v>
      </c>
      <c r="E126">
        <v>0.31099999</v>
      </c>
      <c r="F126">
        <v>1927</v>
      </c>
      <c r="G126">
        <v>0.42241826700000001</v>
      </c>
      <c r="H126">
        <v>1939</v>
      </c>
      <c r="I126">
        <v>0.21041774699999999</v>
      </c>
    </row>
    <row r="127" spans="1:9">
      <c r="A127">
        <v>40</v>
      </c>
      <c r="B127">
        <v>10</v>
      </c>
      <c r="C127">
        <v>3874</v>
      </c>
      <c r="D127">
        <v>0.25451728699999998</v>
      </c>
      <c r="E127">
        <v>0.35499998900000002</v>
      </c>
      <c r="F127">
        <v>1936</v>
      </c>
      <c r="G127">
        <v>0.35278925300000002</v>
      </c>
      <c r="H127">
        <v>1938</v>
      </c>
      <c r="I127">
        <v>0.156346753</v>
      </c>
    </row>
    <row r="128" spans="1:9">
      <c r="A128">
        <v>40</v>
      </c>
      <c r="B128">
        <v>11</v>
      </c>
      <c r="C128">
        <v>3875</v>
      </c>
      <c r="D128">
        <v>0.21083870499999999</v>
      </c>
      <c r="E128">
        <v>0.38999998600000002</v>
      </c>
      <c r="F128">
        <v>1932</v>
      </c>
      <c r="G128">
        <v>0.30434781300000002</v>
      </c>
      <c r="H128">
        <v>1943</v>
      </c>
      <c r="I128">
        <v>0.117858984</v>
      </c>
    </row>
    <row r="129" spans="1:9">
      <c r="A129">
        <v>40</v>
      </c>
      <c r="B129">
        <v>12</v>
      </c>
      <c r="C129">
        <v>3875</v>
      </c>
      <c r="D129">
        <v>0.18064516799999999</v>
      </c>
      <c r="E129">
        <v>0.41699999599999998</v>
      </c>
      <c r="F129">
        <v>1929</v>
      </c>
      <c r="G129">
        <v>0.27268013400000002</v>
      </c>
      <c r="H129">
        <v>1946</v>
      </c>
      <c r="I129" s="49">
        <v>8.9414179299999993E-2</v>
      </c>
    </row>
    <row r="130" spans="1:9">
      <c r="A130">
        <v>40</v>
      </c>
      <c r="B130">
        <v>15</v>
      </c>
      <c r="C130">
        <v>3876</v>
      </c>
      <c r="D130">
        <v>0.122807018</v>
      </c>
      <c r="E130">
        <v>0.49099999700000002</v>
      </c>
      <c r="F130">
        <v>1938</v>
      </c>
      <c r="G130">
        <v>0.19814240899999999</v>
      </c>
      <c r="H130">
        <v>1938</v>
      </c>
      <c r="I130" s="49">
        <v>4.74716201E-2</v>
      </c>
    </row>
    <row r="131" spans="1:9">
      <c r="A131">
        <v>40</v>
      </c>
      <c r="B131">
        <v>20</v>
      </c>
      <c r="C131">
        <v>3876</v>
      </c>
      <c r="D131" s="49">
        <v>7.8689374000000006E-2</v>
      </c>
      <c r="E131">
        <v>0.59500002900000004</v>
      </c>
      <c r="F131">
        <v>1933</v>
      </c>
      <c r="G131">
        <v>0.139679253</v>
      </c>
      <c r="H131">
        <v>1943</v>
      </c>
      <c r="I131" s="49">
        <v>1.8013380499999999E-2</v>
      </c>
    </row>
    <row r="132" spans="1:9">
      <c r="A132">
        <v>40</v>
      </c>
      <c r="B132">
        <v>25</v>
      </c>
      <c r="C132">
        <v>3876</v>
      </c>
      <c r="D132" s="49">
        <v>6.0629513099999997E-2</v>
      </c>
      <c r="E132">
        <v>0.674000025</v>
      </c>
      <c r="F132">
        <v>1933</v>
      </c>
      <c r="G132">
        <v>0.10553543999999999</v>
      </c>
      <c r="H132">
        <v>1943</v>
      </c>
      <c r="I132" s="49">
        <v>1.59547087E-2</v>
      </c>
    </row>
    <row r="133" spans="1:9">
      <c r="A133">
        <v>40</v>
      </c>
      <c r="B133">
        <v>500</v>
      </c>
      <c r="C133">
        <v>3876</v>
      </c>
      <c r="D133" s="49">
        <v>3.0185759100000001E-2</v>
      </c>
      <c r="E133">
        <v>0.91799998299999996</v>
      </c>
      <c r="F133">
        <v>1919</v>
      </c>
      <c r="G133" s="49">
        <v>2.5013027699999999E-2</v>
      </c>
      <c r="H133">
        <v>1957</v>
      </c>
      <c r="I133" s="49">
        <v>3.5258047299999998E-2</v>
      </c>
    </row>
    <row r="134" spans="1:9">
      <c r="A134">
        <v>5</v>
      </c>
      <c r="B134">
        <v>6</v>
      </c>
      <c r="C134">
        <v>2816</v>
      </c>
      <c r="D134">
        <v>0.29900568700000002</v>
      </c>
      <c r="E134">
        <v>0.19499999300000001</v>
      </c>
      <c r="F134">
        <v>1406</v>
      </c>
      <c r="G134">
        <v>0.36273115900000003</v>
      </c>
      <c r="H134">
        <v>1410</v>
      </c>
      <c r="I134">
        <v>0.23546099700000001</v>
      </c>
    </row>
    <row r="135" spans="1:9">
      <c r="A135">
        <v>5</v>
      </c>
      <c r="B135">
        <v>7</v>
      </c>
      <c r="C135">
        <v>3662</v>
      </c>
      <c r="D135">
        <v>0.23238667800000001</v>
      </c>
      <c r="E135">
        <v>0.23700000299999999</v>
      </c>
      <c r="F135">
        <v>1828</v>
      </c>
      <c r="G135">
        <v>0.29485777000000002</v>
      </c>
      <c r="H135">
        <v>1834</v>
      </c>
      <c r="I135">
        <v>0.17011995599999999</v>
      </c>
    </row>
    <row r="136" spans="1:9">
      <c r="A136">
        <v>5</v>
      </c>
      <c r="B136">
        <v>8</v>
      </c>
      <c r="C136">
        <v>3799</v>
      </c>
      <c r="D136">
        <v>0.19110292200000001</v>
      </c>
      <c r="E136">
        <v>0.27099999800000002</v>
      </c>
      <c r="F136">
        <v>1890</v>
      </c>
      <c r="G136">
        <v>0.25132274599999999</v>
      </c>
      <c r="H136">
        <v>1909</v>
      </c>
      <c r="I136">
        <v>0.131482452</v>
      </c>
    </row>
    <row r="137" spans="1:9">
      <c r="A137">
        <v>5</v>
      </c>
      <c r="B137">
        <v>9</v>
      </c>
      <c r="C137">
        <v>3866</v>
      </c>
      <c r="D137">
        <v>0.15468184600000001</v>
      </c>
      <c r="E137">
        <v>0.31099999</v>
      </c>
      <c r="F137">
        <v>1927</v>
      </c>
      <c r="G137">
        <v>0.20913337200000001</v>
      </c>
      <c r="H137">
        <v>1939</v>
      </c>
      <c r="I137">
        <v>0.100567304</v>
      </c>
    </row>
    <row r="138" spans="1:9">
      <c r="A138">
        <v>5</v>
      </c>
      <c r="B138">
        <v>10</v>
      </c>
      <c r="C138">
        <v>3874</v>
      </c>
      <c r="D138">
        <v>0.125967994</v>
      </c>
      <c r="E138">
        <v>0.35499998900000002</v>
      </c>
      <c r="F138">
        <v>1936</v>
      </c>
      <c r="G138">
        <v>0.17871901400000001</v>
      </c>
      <c r="H138">
        <v>1938</v>
      </c>
      <c r="I138" s="49">
        <v>7.32714161E-2</v>
      </c>
    </row>
    <row r="139" spans="1:9">
      <c r="A139">
        <v>5</v>
      </c>
      <c r="B139">
        <v>11</v>
      </c>
      <c r="C139">
        <v>3875</v>
      </c>
      <c r="D139" s="49">
        <v>9.3419358100000002E-2</v>
      </c>
      <c r="E139">
        <v>0.38999998600000002</v>
      </c>
      <c r="F139">
        <v>1932</v>
      </c>
      <c r="G139">
        <v>0.143374741</v>
      </c>
      <c r="H139">
        <v>1943</v>
      </c>
      <c r="I139" s="49">
        <v>4.3746784300000001E-2</v>
      </c>
    </row>
    <row r="140" spans="1:9">
      <c r="A140">
        <v>5</v>
      </c>
      <c r="B140">
        <v>12</v>
      </c>
      <c r="C140">
        <v>3875</v>
      </c>
      <c r="D140" s="49">
        <v>7.7419355499999995E-2</v>
      </c>
      <c r="E140">
        <v>0.41699999599999998</v>
      </c>
      <c r="F140">
        <v>1929</v>
      </c>
      <c r="G140">
        <v>0.125972003</v>
      </c>
      <c r="H140">
        <v>1946</v>
      </c>
      <c r="I140" s="49">
        <v>2.92908531E-2</v>
      </c>
    </row>
    <row r="141" spans="1:9">
      <c r="A141">
        <v>5</v>
      </c>
      <c r="B141">
        <v>15</v>
      </c>
      <c r="C141">
        <v>3876</v>
      </c>
      <c r="D141" s="49">
        <v>5.5469557599999997E-2</v>
      </c>
      <c r="E141">
        <v>0.49099999700000002</v>
      </c>
      <c r="F141">
        <v>1938</v>
      </c>
      <c r="G141" s="49">
        <v>8.5655316699999998E-2</v>
      </c>
      <c r="H141">
        <v>1938</v>
      </c>
      <c r="I141" s="49">
        <v>2.5283798600000001E-2</v>
      </c>
    </row>
    <row r="142" spans="1:9">
      <c r="A142">
        <v>5</v>
      </c>
      <c r="B142">
        <v>20</v>
      </c>
      <c r="C142">
        <v>3876</v>
      </c>
      <c r="D142" s="49">
        <v>4.3601650700000001E-2</v>
      </c>
      <c r="E142">
        <v>0.59500002900000004</v>
      </c>
      <c r="F142">
        <v>1933</v>
      </c>
      <c r="G142" s="49">
        <v>6.8287633400000006E-2</v>
      </c>
      <c r="H142">
        <v>1943</v>
      </c>
      <c r="I142" s="49">
        <v>1.9042717300000001E-2</v>
      </c>
    </row>
    <row r="143" spans="1:9">
      <c r="A143">
        <v>5</v>
      </c>
      <c r="B143">
        <v>25</v>
      </c>
      <c r="C143">
        <v>3876</v>
      </c>
      <c r="D143" s="49">
        <v>3.9731681300000002E-2</v>
      </c>
      <c r="E143">
        <v>0.674000025</v>
      </c>
      <c r="F143">
        <v>1933</v>
      </c>
      <c r="G143" s="49">
        <v>6.1562337000000002E-2</v>
      </c>
      <c r="H143">
        <v>1943</v>
      </c>
      <c r="I143" s="49">
        <v>1.8013380499999999E-2</v>
      </c>
    </row>
    <row r="144" spans="1:9">
      <c r="A144">
        <v>5</v>
      </c>
      <c r="B144">
        <v>500</v>
      </c>
      <c r="C144">
        <v>3876</v>
      </c>
      <c r="D144">
        <v>0.12745098799999999</v>
      </c>
      <c r="E144">
        <v>0.91799998299999996</v>
      </c>
      <c r="F144">
        <v>1919</v>
      </c>
      <c r="G144">
        <v>0.25742575499999998</v>
      </c>
      <c r="H144">
        <v>1957</v>
      </c>
      <c r="I144">
        <v>0</v>
      </c>
    </row>
    <row r="145" spans="1:9">
      <c r="A145">
        <v>10</v>
      </c>
      <c r="B145">
        <v>6</v>
      </c>
      <c r="C145">
        <v>2816</v>
      </c>
      <c r="D145">
        <v>0.38032671800000001</v>
      </c>
      <c r="E145">
        <v>0.19499999300000001</v>
      </c>
      <c r="F145">
        <v>1406</v>
      </c>
      <c r="G145">
        <v>0.44594594799999998</v>
      </c>
      <c r="H145">
        <v>1410</v>
      </c>
      <c r="I145">
        <v>0.31489360300000002</v>
      </c>
    </row>
    <row r="146" spans="1:9">
      <c r="A146">
        <v>10</v>
      </c>
      <c r="B146">
        <v>7</v>
      </c>
      <c r="C146">
        <v>3662</v>
      </c>
      <c r="D146">
        <v>0.29792463800000002</v>
      </c>
      <c r="E146">
        <v>0.23700000299999999</v>
      </c>
      <c r="F146">
        <v>1828</v>
      </c>
      <c r="G146">
        <v>0.36870896800000003</v>
      </c>
      <c r="H146">
        <v>1834</v>
      </c>
      <c r="I146">
        <v>0.227371871</v>
      </c>
    </row>
    <row r="147" spans="1:9">
      <c r="A147">
        <v>10</v>
      </c>
      <c r="B147">
        <v>8</v>
      </c>
      <c r="C147">
        <v>3799</v>
      </c>
      <c r="D147">
        <v>0.25085547600000002</v>
      </c>
      <c r="E147">
        <v>0.27099999800000002</v>
      </c>
      <c r="F147">
        <v>1890</v>
      </c>
      <c r="G147">
        <v>0.32380953400000001</v>
      </c>
      <c r="H147">
        <v>1909</v>
      </c>
      <c r="I147">
        <v>0.178627551</v>
      </c>
    </row>
    <row r="148" spans="1:9">
      <c r="A148">
        <v>10</v>
      </c>
      <c r="B148">
        <v>9</v>
      </c>
      <c r="C148">
        <v>3866</v>
      </c>
      <c r="D148">
        <v>0.204345584</v>
      </c>
      <c r="E148">
        <v>0.31099999</v>
      </c>
      <c r="F148">
        <v>1927</v>
      </c>
      <c r="G148">
        <v>0.26725480000000001</v>
      </c>
      <c r="H148">
        <v>1939</v>
      </c>
      <c r="I148">
        <v>0.14182567600000001</v>
      </c>
    </row>
    <row r="149" spans="1:9">
      <c r="A149">
        <v>10</v>
      </c>
      <c r="B149">
        <v>10</v>
      </c>
      <c r="C149">
        <v>3874</v>
      </c>
      <c r="D149">
        <v>0.167785242</v>
      </c>
      <c r="E149">
        <v>0.35499998900000002</v>
      </c>
      <c r="F149">
        <v>1936</v>
      </c>
      <c r="G149">
        <v>0.23088842600000001</v>
      </c>
      <c r="H149">
        <v>1938</v>
      </c>
      <c r="I149">
        <v>0.10474716100000001</v>
      </c>
    </row>
    <row r="150" spans="1:9">
      <c r="A150">
        <v>10</v>
      </c>
      <c r="B150">
        <v>11</v>
      </c>
      <c r="C150">
        <v>3875</v>
      </c>
      <c r="D150">
        <v>0.13212902800000001</v>
      </c>
      <c r="E150">
        <v>0.38999998600000002</v>
      </c>
      <c r="F150">
        <v>1932</v>
      </c>
      <c r="G150">
        <v>0.19202898400000001</v>
      </c>
      <c r="H150">
        <v>1943</v>
      </c>
      <c r="I150" s="49">
        <v>7.2568193099999997E-2</v>
      </c>
    </row>
    <row r="151" spans="1:9">
      <c r="A151">
        <v>10</v>
      </c>
      <c r="B151">
        <v>12</v>
      </c>
      <c r="C151">
        <v>3875</v>
      </c>
      <c r="D151">
        <v>0.110193551</v>
      </c>
      <c r="E151">
        <v>0.41699999599999998</v>
      </c>
      <c r="F151">
        <v>1929</v>
      </c>
      <c r="G151">
        <v>0.17262829800000001</v>
      </c>
      <c r="H151">
        <v>1946</v>
      </c>
      <c r="I151" s="49">
        <v>4.8304215099999999E-2</v>
      </c>
    </row>
    <row r="152" spans="1:9">
      <c r="A152">
        <v>10</v>
      </c>
      <c r="B152">
        <v>15</v>
      </c>
      <c r="C152">
        <v>3876</v>
      </c>
      <c r="D152" s="49">
        <v>7.7141381800000006E-2</v>
      </c>
      <c r="E152">
        <v>0.49099999700000002</v>
      </c>
      <c r="F152">
        <v>1938</v>
      </c>
      <c r="G152">
        <v>0.119711041</v>
      </c>
      <c r="H152">
        <v>1938</v>
      </c>
      <c r="I152" s="49">
        <v>3.4571722100000001E-2</v>
      </c>
    </row>
    <row r="153" spans="1:9">
      <c r="A153">
        <v>10</v>
      </c>
      <c r="B153">
        <v>20</v>
      </c>
      <c r="C153">
        <v>3876</v>
      </c>
      <c r="D153" s="49">
        <v>5.0051599699999998E-2</v>
      </c>
      <c r="E153">
        <v>0.59500002900000004</v>
      </c>
      <c r="F153">
        <v>1933</v>
      </c>
      <c r="G153" s="49">
        <v>8.0186240399999997E-2</v>
      </c>
      <c r="H153">
        <v>1943</v>
      </c>
      <c r="I153" s="49">
        <v>2.00720541E-2</v>
      </c>
    </row>
    <row r="154" spans="1:9">
      <c r="A154">
        <v>10</v>
      </c>
      <c r="B154">
        <v>25</v>
      </c>
      <c r="C154">
        <v>3876</v>
      </c>
      <c r="D154" s="49">
        <v>5.0309598400000002E-2</v>
      </c>
      <c r="E154">
        <v>0.674000025</v>
      </c>
      <c r="F154">
        <v>1933</v>
      </c>
      <c r="G154" s="49">
        <v>8.2772888200000005E-2</v>
      </c>
      <c r="H154">
        <v>1943</v>
      </c>
      <c r="I154" s="49">
        <v>1.8013380499999999E-2</v>
      </c>
    </row>
    <row r="155" spans="1:9">
      <c r="A155">
        <v>10</v>
      </c>
      <c r="B155">
        <v>500</v>
      </c>
      <c r="C155">
        <v>3876</v>
      </c>
      <c r="D155">
        <v>0.14525283899999999</v>
      </c>
      <c r="E155">
        <v>0.91799998299999996</v>
      </c>
      <c r="F155">
        <v>1919</v>
      </c>
      <c r="G155">
        <v>0.25742575499999998</v>
      </c>
      <c r="H155">
        <v>1957</v>
      </c>
      <c r="I155" s="49">
        <v>3.5258047299999998E-2</v>
      </c>
    </row>
    <row r="156" spans="1:9">
      <c r="A156">
        <v>20</v>
      </c>
      <c r="B156">
        <v>6</v>
      </c>
      <c r="C156">
        <v>2816</v>
      </c>
      <c r="D156">
        <v>0.45951703199999999</v>
      </c>
      <c r="E156">
        <v>0.19499999300000001</v>
      </c>
      <c r="F156">
        <v>1406</v>
      </c>
      <c r="G156">
        <v>0.52773827299999998</v>
      </c>
      <c r="H156">
        <v>1410</v>
      </c>
      <c r="I156">
        <v>0.39148935699999998</v>
      </c>
    </row>
    <row r="157" spans="1:9">
      <c r="A157">
        <v>20</v>
      </c>
      <c r="B157">
        <v>7</v>
      </c>
      <c r="C157">
        <v>3662</v>
      </c>
      <c r="D157">
        <v>0.36974331700000002</v>
      </c>
      <c r="E157">
        <v>0.23700000299999999</v>
      </c>
      <c r="F157">
        <v>1828</v>
      </c>
      <c r="G157">
        <v>0.44693654799999999</v>
      </c>
      <c r="H157">
        <v>1834</v>
      </c>
      <c r="I157">
        <v>0.29280263200000001</v>
      </c>
    </row>
    <row r="158" spans="1:9">
      <c r="A158">
        <v>20</v>
      </c>
      <c r="B158">
        <v>8</v>
      </c>
      <c r="C158">
        <v>3799</v>
      </c>
      <c r="D158">
        <v>0.32061067199999999</v>
      </c>
      <c r="E158">
        <v>0.27099999800000002</v>
      </c>
      <c r="F158">
        <v>1890</v>
      </c>
      <c r="G158">
        <v>0.4042328</v>
      </c>
      <c r="H158">
        <v>1909</v>
      </c>
      <c r="I158">
        <v>0.237820849</v>
      </c>
    </row>
    <row r="159" spans="1:9">
      <c r="A159">
        <v>20</v>
      </c>
      <c r="B159">
        <v>9</v>
      </c>
      <c r="C159">
        <v>3866</v>
      </c>
      <c r="D159">
        <v>0.271339893</v>
      </c>
      <c r="E159">
        <v>0.31099999</v>
      </c>
      <c r="F159">
        <v>1927</v>
      </c>
      <c r="G159">
        <v>0.35651272499999997</v>
      </c>
      <c r="H159">
        <v>1939</v>
      </c>
      <c r="I159">
        <v>0.18669417499999999</v>
      </c>
    </row>
    <row r="160" spans="1:9">
      <c r="A160">
        <v>20</v>
      </c>
      <c r="B160">
        <v>10</v>
      </c>
      <c r="C160">
        <v>3874</v>
      </c>
      <c r="D160">
        <v>0.226122871</v>
      </c>
      <c r="E160">
        <v>0.35499998900000002</v>
      </c>
      <c r="F160">
        <v>1936</v>
      </c>
      <c r="G160">
        <v>0.30836775900000002</v>
      </c>
      <c r="H160">
        <v>1938</v>
      </c>
      <c r="I160">
        <v>0.14396284500000001</v>
      </c>
    </row>
    <row r="161" spans="1:9">
      <c r="A161">
        <v>20</v>
      </c>
      <c r="B161">
        <v>11</v>
      </c>
      <c r="C161">
        <v>3875</v>
      </c>
      <c r="D161">
        <v>0.177806452</v>
      </c>
      <c r="E161">
        <v>0.38999998600000002</v>
      </c>
      <c r="F161">
        <v>1932</v>
      </c>
      <c r="G161">
        <v>0.24741201099999999</v>
      </c>
      <c r="H161">
        <v>1943</v>
      </c>
      <c r="I161">
        <v>0.10859495399999999</v>
      </c>
    </row>
    <row r="162" spans="1:9">
      <c r="A162">
        <v>20</v>
      </c>
      <c r="B162">
        <v>12</v>
      </c>
      <c r="C162">
        <v>3875</v>
      </c>
      <c r="D162">
        <v>0.148387089</v>
      </c>
      <c r="E162">
        <v>0.41699999599999998</v>
      </c>
      <c r="F162">
        <v>1929</v>
      </c>
      <c r="G162">
        <v>0.221876621</v>
      </c>
      <c r="H162">
        <v>1946</v>
      </c>
      <c r="I162" s="49">
        <v>7.5539566599999997E-2</v>
      </c>
    </row>
    <row r="163" spans="1:9">
      <c r="A163">
        <v>20</v>
      </c>
      <c r="B163">
        <v>15</v>
      </c>
      <c r="C163">
        <v>3876</v>
      </c>
      <c r="D163" s="49">
        <v>9.6749223800000006E-2</v>
      </c>
      <c r="E163">
        <v>0.49099999700000002</v>
      </c>
      <c r="F163">
        <v>1938</v>
      </c>
      <c r="G163">
        <v>0.151702791</v>
      </c>
      <c r="H163">
        <v>1938</v>
      </c>
      <c r="I163" s="49">
        <v>4.1795667299999999E-2</v>
      </c>
    </row>
    <row r="164" spans="1:9">
      <c r="A164">
        <v>20</v>
      </c>
      <c r="B164">
        <v>20</v>
      </c>
      <c r="C164">
        <v>3876</v>
      </c>
      <c r="D164" s="49">
        <v>6.8111456900000006E-2</v>
      </c>
      <c r="E164">
        <v>0.59500002900000004</v>
      </c>
      <c r="F164">
        <v>1933</v>
      </c>
      <c r="G164">
        <v>0.111743405</v>
      </c>
      <c r="H164">
        <v>1943</v>
      </c>
      <c r="I164" s="49">
        <v>2.47040652E-2</v>
      </c>
    </row>
    <row r="165" spans="1:9">
      <c r="A165">
        <v>20</v>
      </c>
      <c r="B165">
        <v>25</v>
      </c>
      <c r="C165">
        <v>3876</v>
      </c>
      <c r="D165" s="49">
        <v>6.4757481199999994E-2</v>
      </c>
      <c r="E165">
        <v>0.674000025</v>
      </c>
      <c r="F165">
        <v>1933</v>
      </c>
      <c r="G165">
        <v>0.101914123</v>
      </c>
      <c r="H165">
        <v>1943</v>
      </c>
      <c r="I165" s="49">
        <v>2.7792073800000001E-2</v>
      </c>
    </row>
    <row r="166" spans="1:9">
      <c r="A166">
        <v>20</v>
      </c>
      <c r="B166">
        <v>500</v>
      </c>
      <c r="C166">
        <v>3876</v>
      </c>
      <c r="D166">
        <v>0.14525283899999999</v>
      </c>
      <c r="E166">
        <v>0.91799998299999996</v>
      </c>
      <c r="F166">
        <v>1919</v>
      </c>
      <c r="G166">
        <v>0.25742575499999998</v>
      </c>
      <c r="H166">
        <v>1957</v>
      </c>
      <c r="I166" s="49">
        <v>3.5258047299999998E-2</v>
      </c>
    </row>
    <row r="167" spans="1:9">
      <c r="A167">
        <v>40</v>
      </c>
      <c r="B167">
        <v>6</v>
      </c>
      <c r="C167">
        <v>2816</v>
      </c>
      <c r="D167">
        <v>0.546875</v>
      </c>
      <c r="E167">
        <v>0.19499999300000001</v>
      </c>
      <c r="F167">
        <v>1406</v>
      </c>
      <c r="G167">
        <v>0.62375533599999999</v>
      </c>
      <c r="H167">
        <v>1410</v>
      </c>
      <c r="I167">
        <v>0.47021275800000001</v>
      </c>
    </row>
    <row r="168" spans="1:9">
      <c r="A168">
        <v>40</v>
      </c>
      <c r="B168">
        <v>7</v>
      </c>
      <c r="C168">
        <v>3662</v>
      </c>
      <c r="D168">
        <v>0.44538503899999998</v>
      </c>
      <c r="E168">
        <v>0.23700000299999999</v>
      </c>
      <c r="F168">
        <v>1828</v>
      </c>
      <c r="G168">
        <v>0.53555798499999996</v>
      </c>
      <c r="H168">
        <v>1834</v>
      </c>
      <c r="I168">
        <v>0.35550707599999998</v>
      </c>
    </row>
    <row r="169" spans="1:9">
      <c r="A169">
        <v>40</v>
      </c>
      <c r="B169">
        <v>8</v>
      </c>
      <c r="C169">
        <v>3799</v>
      </c>
      <c r="D169">
        <v>0.39431428899999998</v>
      </c>
      <c r="E169">
        <v>0.27099999800000002</v>
      </c>
      <c r="F169">
        <v>1890</v>
      </c>
      <c r="G169">
        <v>0.49153438199999999</v>
      </c>
      <c r="H169">
        <v>1909</v>
      </c>
      <c r="I169">
        <v>0.29806181799999998</v>
      </c>
    </row>
    <row r="170" spans="1:9">
      <c r="A170">
        <v>40</v>
      </c>
      <c r="B170">
        <v>9</v>
      </c>
      <c r="C170">
        <v>3866</v>
      </c>
      <c r="D170">
        <v>0.33755821000000003</v>
      </c>
      <c r="E170">
        <v>0.31099999</v>
      </c>
      <c r="F170">
        <v>1927</v>
      </c>
      <c r="G170">
        <v>0.43902438900000001</v>
      </c>
      <c r="H170">
        <v>1939</v>
      </c>
      <c r="I170">
        <v>0.236719966</v>
      </c>
    </row>
    <row r="171" spans="1:9">
      <c r="A171">
        <v>40</v>
      </c>
      <c r="B171">
        <v>10</v>
      </c>
      <c r="C171">
        <v>3874</v>
      </c>
      <c r="D171">
        <v>0.27800723900000002</v>
      </c>
      <c r="E171">
        <v>0.35499998900000002</v>
      </c>
      <c r="F171">
        <v>1936</v>
      </c>
      <c r="G171">
        <v>0.377582639</v>
      </c>
      <c r="H171">
        <v>1938</v>
      </c>
      <c r="I171">
        <v>0.17853456700000001</v>
      </c>
    </row>
    <row r="172" spans="1:9">
      <c r="A172">
        <v>40</v>
      </c>
      <c r="B172">
        <v>11</v>
      </c>
      <c r="C172">
        <v>3875</v>
      </c>
      <c r="D172">
        <v>0.22761289800000001</v>
      </c>
      <c r="E172">
        <v>0.38999998600000002</v>
      </c>
      <c r="F172">
        <v>1932</v>
      </c>
      <c r="G172">
        <v>0.320393384</v>
      </c>
      <c r="H172">
        <v>1943</v>
      </c>
      <c r="I172">
        <v>0.135357693</v>
      </c>
    </row>
    <row r="173" spans="1:9">
      <c r="A173">
        <v>40</v>
      </c>
      <c r="B173">
        <v>12</v>
      </c>
      <c r="C173">
        <v>3875</v>
      </c>
      <c r="D173">
        <v>0.19303226500000001</v>
      </c>
      <c r="E173">
        <v>0.41699999599999998</v>
      </c>
      <c r="F173">
        <v>1929</v>
      </c>
      <c r="G173">
        <v>0.288232237</v>
      </c>
      <c r="H173">
        <v>1946</v>
      </c>
      <c r="I173" s="49">
        <v>9.8663926099999993E-2</v>
      </c>
    </row>
    <row r="174" spans="1:9">
      <c r="A174">
        <v>40</v>
      </c>
      <c r="B174">
        <v>15</v>
      </c>
      <c r="C174">
        <v>3876</v>
      </c>
      <c r="D174">
        <v>0.120485038</v>
      </c>
      <c r="E174">
        <v>0.49099999700000002</v>
      </c>
      <c r="F174">
        <v>1938</v>
      </c>
      <c r="G174">
        <v>0.18730650800000001</v>
      </c>
      <c r="H174">
        <v>1938</v>
      </c>
      <c r="I174" s="49">
        <v>5.3663570399999999E-2</v>
      </c>
    </row>
    <row r="175" spans="1:9">
      <c r="A175">
        <v>40</v>
      </c>
      <c r="B175">
        <v>20</v>
      </c>
      <c r="C175">
        <v>3876</v>
      </c>
      <c r="D175" s="49">
        <v>7.9979360099999994E-2</v>
      </c>
      <c r="E175">
        <v>0.59500002900000004</v>
      </c>
      <c r="F175">
        <v>1933</v>
      </c>
      <c r="G175">
        <v>0.13191929499999999</v>
      </c>
      <c r="H175">
        <v>1943</v>
      </c>
      <c r="I175" s="49">
        <v>2.83067413E-2</v>
      </c>
    </row>
    <row r="176" spans="1:9">
      <c r="A176">
        <v>40</v>
      </c>
      <c r="B176">
        <v>25</v>
      </c>
      <c r="C176">
        <v>3876</v>
      </c>
      <c r="D176" s="49">
        <v>7.32714161E-2</v>
      </c>
      <c r="E176">
        <v>0.674000025</v>
      </c>
      <c r="F176">
        <v>1933</v>
      </c>
      <c r="G176">
        <v>0.118986033</v>
      </c>
      <c r="H176">
        <v>1943</v>
      </c>
      <c r="I176" s="49">
        <v>2.7792073800000001E-2</v>
      </c>
    </row>
    <row r="177" spans="1:9">
      <c r="A177">
        <v>40</v>
      </c>
      <c r="B177">
        <v>500</v>
      </c>
      <c r="C177">
        <v>3876</v>
      </c>
      <c r="D177">
        <v>0.14525283899999999</v>
      </c>
      <c r="E177">
        <v>0.91799998299999996</v>
      </c>
      <c r="F177">
        <v>1919</v>
      </c>
      <c r="G177">
        <v>0.25742575499999998</v>
      </c>
      <c r="H177">
        <v>1957</v>
      </c>
      <c r="I177" s="49">
        <v>3.5258047299999998E-2</v>
      </c>
    </row>
    <row r="178" spans="1:9">
      <c r="A178">
        <v>5</v>
      </c>
      <c r="B178">
        <v>6</v>
      </c>
      <c r="C178">
        <v>2816</v>
      </c>
      <c r="D178">
        <v>0.30042612600000002</v>
      </c>
      <c r="E178">
        <v>0.19499999300000001</v>
      </c>
      <c r="F178">
        <v>1406</v>
      </c>
      <c r="G178">
        <v>0.361308664</v>
      </c>
      <c r="H178">
        <v>1410</v>
      </c>
      <c r="I178">
        <v>0.23971630599999999</v>
      </c>
    </row>
    <row r="179" spans="1:9">
      <c r="A179">
        <v>5</v>
      </c>
      <c r="B179">
        <v>7</v>
      </c>
      <c r="C179">
        <v>3662</v>
      </c>
      <c r="D179">
        <v>0.235936642</v>
      </c>
      <c r="E179">
        <v>0.23700000299999999</v>
      </c>
      <c r="F179">
        <v>1828</v>
      </c>
      <c r="G179">
        <v>0.30087527600000002</v>
      </c>
      <c r="H179">
        <v>1834</v>
      </c>
      <c r="I179">
        <v>0.171210468</v>
      </c>
    </row>
    <row r="180" spans="1:9">
      <c r="A180">
        <v>5</v>
      </c>
      <c r="B180">
        <v>8</v>
      </c>
      <c r="C180">
        <v>3799</v>
      </c>
      <c r="D180">
        <v>0.19715714500000001</v>
      </c>
      <c r="E180">
        <v>0.27099999800000002</v>
      </c>
      <c r="F180">
        <v>1890</v>
      </c>
      <c r="G180">
        <v>0.27195766599999999</v>
      </c>
      <c r="H180">
        <v>1909</v>
      </c>
      <c r="I180">
        <v>0.1231011</v>
      </c>
    </row>
    <row r="181" spans="1:9">
      <c r="A181">
        <v>5</v>
      </c>
      <c r="B181">
        <v>9</v>
      </c>
      <c r="C181">
        <v>3866</v>
      </c>
      <c r="D181">
        <v>0.16295912900000001</v>
      </c>
      <c r="E181">
        <v>0.31099999</v>
      </c>
      <c r="F181">
        <v>1927</v>
      </c>
      <c r="G181">
        <v>0.231966794</v>
      </c>
      <c r="H181">
        <v>1939</v>
      </c>
      <c r="I181" s="49">
        <v>9.4378545899999999E-2</v>
      </c>
    </row>
    <row r="182" spans="1:9">
      <c r="A182">
        <v>5</v>
      </c>
      <c r="B182">
        <v>10</v>
      </c>
      <c r="C182">
        <v>3874</v>
      </c>
      <c r="D182">
        <v>0.144811571</v>
      </c>
      <c r="E182">
        <v>0.35499998900000002</v>
      </c>
      <c r="F182">
        <v>1936</v>
      </c>
      <c r="G182">
        <v>0.20919421299999999</v>
      </c>
      <c r="H182">
        <v>1938</v>
      </c>
      <c r="I182" s="49">
        <v>8.0495357500000003E-2</v>
      </c>
    </row>
    <row r="183" spans="1:9">
      <c r="A183">
        <v>5</v>
      </c>
      <c r="B183">
        <v>11</v>
      </c>
      <c r="C183">
        <v>3875</v>
      </c>
      <c r="D183">
        <v>0.110451616</v>
      </c>
      <c r="E183">
        <v>0.38999998600000002</v>
      </c>
      <c r="F183">
        <v>1932</v>
      </c>
      <c r="G183">
        <v>0.16977225200000001</v>
      </c>
      <c r="H183">
        <v>1943</v>
      </c>
      <c r="I183" s="49">
        <v>5.1466803999999998E-2</v>
      </c>
    </row>
    <row r="184" spans="1:9">
      <c r="A184">
        <v>5</v>
      </c>
      <c r="B184">
        <v>12</v>
      </c>
      <c r="C184">
        <v>3875</v>
      </c>
      <c r="D184" s="49">
        <v>9.3419358100000002E-2</v>
      </c>
      <c r="E184">
        <v>0.41699999599999998</v>
      </c>
      <c r="F184">
        <v>1929</v>
      </c>
      <c r="G184">
        <v>0.154484183</v>
      </c>
      <c r="H184">
        <v>1946</v>
      </c>
      <c r="I184" s="49">
        <v>3.28879766E-2</v>
      </c>
    </row>
    <row r="185" spans="1:9">
      <c r="A185">
        <v>5</v>
      </c>
      <c r="B185">
        <v>15</v>
      </c>
      <c r="C185">
        <v>3876</v>
      </c>
      <c r="D185" s="49">
        <v>5.5985551299999999E-2</v>
      </c>
      <c r="E185">
        <v>0.49099999700000002</v>
      </c>
      <c r="F185">
        <v>1938</v>
      </c>
      <c r="G185" s="49">
        <v>9.3395255499999996E-2</v>
      </c>
      <c r="H185">
        <v>1938</v>
      </c>
      <c r="I185" s="49">
        <v>1.85758509E-2</v>
      </c>
    </row>
    <row r="186" spans="1:9">
      <c r="A186">
        <v>5</v>
      </c>
      <c r="B186">
        <v>20</v>
      </c>
      <c r="C186">
        <v>3876</v>
      </c>
      <c r="D186" s="49">
        <v>3.6635708099999997E-2</v>
      </c>
      <c r="E186">
        <v>0.59500002900000004</v>
      </c>
      <c r="F186">
        <v>1933</v>
      </c>
      <c r="G186" s="49">
        <v>6.6735647600000003E-2</v>
      </c>
      <c r="H186">
        <v>1943</v>
      </c>
      <c r="I186" s="49">
        <v>6.6906847100000003E-3</v>
      </c>
    </row>
    <row r="187" spans="1:9">
      <c r="A187">
        <v>5</v>
      </c>
      <c r="B187">
        <v>25</v>
      </c>
      <c r="C187">
        <v>3876</v>
      </c>
      <c r="D187" s="49">
        <v>3.09597515E-2</v>
      </c>
      <c r="E187">
        <v>0.674000025</v>
      </c>
      <c r="F187">
        <v>1933</v>
      </c>
      <c r="G187" s="49">
        <v>5.8975685399999998E-2</v>
      </c>
      <c r="H187">
        <v>1943</v>
      </c>
      <c r="I187" s="49">
        <v>3.08800815E-3</v>
      </c>
    </row>
    <row r="188" spans="1:9">
      <c r="A188">
        <v>5</v>
      </c>
      <c r="B188">
        <v>500</v>
      </c>
      <c r="C188">
        <v>3876</v>
      </c>
      <c r="D188">
        <v>0.20872032600000001</v>
      </c>
      <c r="E188">
        <v>0.91799998299999996</v>
      </c>
      <c r="F188">
        <v>1919</v>
      </c>
      <c r="G188">
        <v>0.42157372799999998</v>
      </c>
      <c r="H188">
        <v>1957</v>
      </c>
      <c r="I188">
        <v>0</v>
      </c>
    </row>
    <row r="189" spans="1:9">
      <c r="A189">
        <v>10</v>
      </c>
      <c r="B189">
        <v>6</v>
      </c>
      <c r="C189">
        <v>2816</v>
      </c>
      <c r="D189">
        <v>0.37215909400000002</v>
      </c>
      <c r="E189">
        <v>0.19499999300000001</v>
      </c>
      <c r="F189">
        <v>1406</v>
      </c>
      <c r="G189">
        <v>0.43883356499999998</v>
      </c>
      <c r="H189">
        <v>1410</v>
      </c>
      <c r="I189">
        <v>0.30567374800000002</v>
      </c>
    </row>
    <row r="190" spans="1:9">
      <c r="A190">
        <v>10</v>
      </c>
      <c r="B190">
        <v>7</v>
      </c>
      <c r="C190">
        <v>3662</v>
      </c>
      <c r="D190">
        <v>0.30065536500000001</v>
      </c>
      <c r="E190">
        <v>0.23700000299999999</v>
      </c>
      <c r="F190">
        <v>1828</v>
      </c>
      <c r="G190">
        <v>0.37800875299999998</v>
      </c>
      <c r="H190">
        <v>1834</v>
      </c>
      <c r="I190">
        <v>0.22355507299999999</v>
      </c>
    </row>
    <row r="191" spans="1:9">
      <c r="A191">
        <v>10</v>
      </c>
      <c r="B191">
        <v>8</v>
      </c>
      <c r="C191">
        <v>3799</v>
      </c>
      <c r="D191">
        <v>0.25401422400000001</v>
      </c>
      <c r="E191">
        <v>0.27099999800000002</v>
      </c>
      <c r="F191">
        <v>1890</v>
      </c>
      <c r="G191">
        <v>0.342328042</v>
      </c>
      <c r="H191">
        <v>1909</v>
      </c>
      <c r="I191">
        <v>0.16657936600000001</v>
      </c>
    </row>
    <row r="192" spans="1:9">
      <c r="A192">
        <v>10</v>
      </c>
      <c r="B192">
        <v>9</v>
      </c>
      <c r="C192">
        <v>3866</v>
      </c>
      <c r="D192">
        <v>0.21132953500000001</v>
      </c>
      <c r="E192">
        <v>0.31099999</v>
      </c>
      <c r="F192">
        <v>1927</v>
      </c>
      <c r="G192">
        <v>0.29683446899999999</v>
      </c>
      <c r="H192">
        <v>1939</v>
      </c>
      <c r="I192">
        <v>0.126353785</v>
      </c>
    </row>
    <row r="193" spans="1:9">
      <c r="A193">
        <v>10</v>
      </c>
      <c r="B193">
        <v>10</v>
      </c>
      <c r="C193">
        <v>3874</v>
      </c>
      <c r="D193">
        <v>0.18172431</v>
      </c>
      <c r="E193">
        <v>0.35499998900000002</v>
      </c>
      <c r="F193">
        <v>1936</v>
      </c>
      <c r="G193">
        <v>0.26239669300000001</v>
      </c>
      <c r="H193">
        <v>1938</v>
      </c>
      <c r="I193">
        <v>0.101135194</v>
      </c>
    </row>
    <row r="194" spans="1:9">
      <c r="A194">
        <v>10</v>
      </c>
      <c r="B194">
        <v>11</v>
      </c>
      <c r="C194">
        <v>3875</v>
      </c>
      <c r="D194">
        <v>0.14425806699999999</v>
      </c>
      <c r="E194">
        <v>0.38999998600000002</v>
      </c>
      <c r="F194">
        <v>1932</v>
      </c>
      <c r="G194">
        <v>0.218944103</v>
      </c>
      <c r="H194">
        <v>1943</v>
      </c>
      <c r="I194" s="49">
        <v>6.9994851900000002E-2</v>
      </c>
    </row>
    <row r="195" spans="1:9">
      <c r="A195">
        <v>10</v>
      </c>
      <c r="B195">
        <v>12</v>
      </c>
      <c r="C195">
        <v>3875</v>
      </c>
      <c r="D195">
        <v>0.12490322399999999</v>
      </c>
      <c r="E195">
        <v>0.41699999599999998</v>
      </c>
      <c r="F195">
        <v>1929</v>
      </c>
      <c r="G195">
        <v>0.20425090200000001</v>
      </c>
      <c r="H195">
        <v>1946</v>
      </c>
      <c r="I195" s="49">
        <v>4.6248715400000001E-2</v>
      </c>
    </row>
    <row r="196" spans="1:9">
      <c r="A196">
        <v>10</v>
      </c>
      <c r="B196">
        <v>15</v>
      </c>
      <c r="C196">
        <v>3876</v>
      </c>
      <c r="D196" s="49">
        <v>8.0495357500000003E-2</v>
      </c>
      <c r="E196">
        <v>0.49099999700000002</v>
      </c>
      <c r="F196">
        <v>1938</v>
      </c>
      <c r="G196">
        <v>0.13415892400000001</v>
      </c>
      <c r="H196">
        <v>1938</v>
      </c>
      <c r="I196" s="49">
        <v>2.68317852E-2</v>
      </c>
    </row>
    <row r="197" spans="1:9">
      <c r="A197">
        <v>10</v>
      </c>
      <c r="B197">
        <v>20</v>
      </c>
      <c r="C197">
        <v>3876</v>
      </c>
      <c r="D197" s="49">
        <v>5.5727552600000001E-2</v>
      </c>
      <c r="E197">
        <v>0.59500002900000004</v>
      </c>
      <c r="F197">
        <v>1933</v>
      </c>
      <c r="G197" s="49">
        <v>9.8810136300000004E-2</v>
      </c>
      <c r="H197">
        <v>1943</v>
      </c>
      <c r="I197" s="49">
        <v>1.2866700999999999E-2</v>
      </c>
    </row>
    <row r="198" spans="1:9">
      <c r="A198">
        <v>10</v>
      </c>
      <c r="B198">
        <v>25</v>
      </c>
      <c r="C198">
        <v>3876</v>
      </c>
      <c r="D198" s="49">
        <v>3.9731681300000002E-2</v>
      </c>
      <c r="E198">
        <v>0.674000025</v>
      </c>
      <c r="F198">
        <v>1933</v>
      </c>
      <c r="G198" s="49">
        <v>7.2943612899999996E-2</v>
      </c>
      <c r="H198">
        <v>1943</v>
      </c>
      <c r="I198" s="49">
        <v>6.6906847100000003E-3</v>
      </c>
    </row>
    <row r="199" spans="1:9">
      <c r="A199">
        <v>10</v>
      </c>
      <c r="B199">
        <v>500</v>
      </c>
      <c r="C199">
        <v>3876</v>
      </c>
      <c r="D199">
        <v>0.20872032600000001</v>
      </c>
      <c r="E199">
        <v>0.91799998299999996</v>
      </c>
      <c r="F199">
        <v>1919</v>
      </c>
      <c r="G199">
        <v>0.42157372799999998</v>
      </c>
      <c r="H199">
        <v>1957</v>
      </c>
      <c r="I199">
        <v>0</v>
      </c>
    </row>
    <row r="200" spans="1:9">
      <c r="A200">
        <v>20</v>
      </c>
      <c r="B200">
        <v>6</v>
      </c>
      <c r="C200">
        <v>2816</v>
      </c>
      <c r="D200">
        <v>0.46839487600000002</v>
      </c>
      <c r="E200">
        <v>0.19499999300000001</v>
      </c>
      <c r="F200">
        <v>1406</v>
      </c>
      <c r="G200">
        <v>0.53698432399999996</v>
      </c>
      <c r="H200">
        <v>1410</v>
      </c>
      <c r="I200">
        <v>0.40000000600000002</v>
      </c>
    </row>
    <row r="201" spans="1:9">
      <c r="A201">
        <v>20</v>
      </c>
      <c r="B201">
        <v>7</v>
      </c>
      <c r="C201">
        <v>3662</v>
      </c>
      <c r="D201">
        <v>0.38012015799999999</v>
      </c>
      <c r="E201">
        <v>0.23700000299999999</v>
      </c>
      <c r="F201">
        <v>1828</v>
      </c>
      <c r="G201">
        <v>0.45897156</v>
      </c>
      <c r="H201">
        <v>1834</v>
      </c>
      <c r="I201">
        <v>0.301526725</v>
      </c>
    </row>
    <row r="202" spans="1:9">
      <c r="A202">
        <v>20</v>
      </c>
      <c r="B202">
        <v>8</v>
      </c>
      <c r="C202">
        <v>3799</v>
      </c>
      <c r="D202">
        <v>0.32508555099999997</v>
      </c>
      <c r="E202">
        <v>0.27099999800000002</v>
      </c>
      <c r="F202">
        <v>1890</v>
      </c>
      <c r="G202">
        <v>0.41957673400000001</v>
      </c>
      <c r="H202">
        <v>1909</v>
      </c>
      <c r="I202">
        <v>0.23153483899999999</v>
      </c>
    </row>
    <row r="203" spans="1:9">
      <c r="A203">
        <v>20</v>
      </c>
      <c r="B203">
        <v>9</v>
      </c>
      <c r="C203">
        <v>3866</v>
      </c>
      <c r="D203">
        <v>0.27677184300000002</v>
      </c>
      <c r="E203">
        <v>0.31099999</v>
      </c>
      <c r="F203">
        <v>1927</v>
      </c>
      <c r="G203">
        <v>0.37519460900000001</v>
      </c>
      <c r="H203">
        <v>1939</v>
      </c>
      <c r="I203">
        <v>0.178958222</v>
      </c>
    </row>
    <row r="204" spans="1:9">
      <c r="A204">
        <v>20</v>
      </c>
      <c r="B204">
        <v>10</v>
      </c>
      <c r="C204">
        <v>3874</v>
      </c>
      <c r="D204">
        <v>0.23154363</v>
      </c>
      <c r="E204">
        <v>0.35499998900000002</v>
      </c>
      <c r="F204">
        <v>1936</v>
      </c>
      <c r="G204">
        <v>0.33161157400000002</v>
      </c>
      <c r="H204">
        <v>1938</v>
      </c>
      <c r="I204">
        <v>0.131578952</v>
      </c>
    </row>
    <row r="205" spans="1:9">
      <c r="A205">
        <v>20</v>
      </c>
      <c r="B205">
        <v>11</v>
      </c>
      <c r="C205">
        <v>3875</v>
      </c>
      <c r="D205">
        <v>0.187870964</v>
      </c>
      <c r="E205">
        <v>0.38999998600000002</v>
      </c>
      <c r="F205">
        <v>1932</v>
      </c>
      <c r="G205">
        <v>0.280020714</v>
      </c>
      <c r="H205">
        <v>1943</v>
      </c>
      <c r="I205" s="49">
        <v>9.6242927000000006E-2</v>
      </c>
    </row>
    <row r="206" spans="1:9">
      <c r="A206">
        <v>20</v>
      </c>
      <c r="B206">
        <v>12</v>
      </c>
      <c r="C206">
        <v>3875</v>
      </c>
      <c r="D206">
        <v>0.16412903400000001</v>
      </c>
      <c r="E206">
        <v>0.41699999599999998</v>
      </c>
      <c r="F206">
        <v>1929</v>
      </c>
      <c r="G206">
        <v>0.26023846899999997</v>
      </c>
      <c r="H206">
        <v>1946</v>
      </c>
      <c r="I206" s="49">
        <v>6.88591972E-2</v>
      </c>
    </row>
    <row r="207" spans="1:9">
      <c r="A207">
        <v>20</v>
      </c>
      <c r="B207">
        <v>15</v>
      </c>
      <c r="C207">
        <v>3876</v>
      </c>
      <c r="D207">
        <v>0.10629514599999999</v>
      </c>
      <c r="E207">
        <v>0.49099999700000002</v>
      </c>
      <c r="F207">
        <v>1938</v>
      </c>
      <c r="G207">
        <v>0.17440660299999999</v>
      </c>
      <c r="H207">
        <v>1938</v>
      </c>
      <c r="I207" s="49">
        <v>3.8183692800000002E-2</v>
      </c>
    </row>
    <row r="208" spans="1:9">
      <c r="A208">
        <v>20</v>
      </c>
      <c r="B208">
        <v>20</v>
      </c>
      <c r="C208">
        <v>3876</v>
      </c>
      <c r="D208" s="49">
        <v>6.8885445599999998E-2</v>
      </c>
      <c r="E208">
        <v>0.59500002900000004</v>
      </c>
      <c r="F208">
        <v>1933</v>
      </c>
      <c r="G208">
        <v>0.120020695</v>
      </c>
      <c r="H208">
        <v>1943</v>
      </c>
      <c r="I208" s="49">
        <v>1.8013380499999999E-2</v>
      </c>
    </row>
    <row r="209" spans="1:9">
      <c r="A209">
        <v>20</v>
      </c>
      <c r="B209">
        <v>25</v>
      </c>
      <c r="C209">
        <v>3876</v>
      </c>
      <c r="D209" s="49">
        <v>5.88235296E-2</v>
      </c>
      <c r="E209">
        <v>0.674000025</v>
      </c>
      <c r="F209">
        <v>1933</v>
      </c>
      <c r="G209">
        <v>0.107604757</v>
      </c>
      <c r="H209">
        <v>1943</v>
      </c>
      <c r="I209" s="49">
        <v>1.02933608E-2</v>
      </c>
    </row>
    <row r="210" spans="1:9">
      <c r="A210">
        <v>20</v>
      </c>
      <c r="B210">
        <v>500</v>
      </c>
      <c r="C210">
        <v>3876</v>
      </c>
      <c r="D210">
        <v>0.22652219200000001</v>
      </c>
      <c r="E210">
        <v>0.91799998299999996</v>
      </c>
      <c r="F210">
        <v>1919</v>
      </c>
      <c r="G210">
        <v>0.42157372799999998</v>
      </c>
      <c r="H210">
        <v>1957</v>
      </c>
      <c r="I210" s="49">
        <v>3.5258047299999998E-2</v>
      </c>
    </row>
    <row r="211" spans="1:9">
      <c r="A211">
        <v>40</v>
      </c>
      <c r="B211">
        <v>6</v>
      </c>
      <c r="C211">
        <v>2816</v>
      </c>
      <c r="D211">
        <v>0.54438918800000002</v>
      </c>
      <c r="E211">
        <v>0.19499999300000001</v>
      </c>
      <c r="F211">
        <v>1406</v>
      </c>
      <c r="G211">
        <v>0.62873399299999999</v>
      </c>
      <c r="H211">
        <v>1410</v>
      </c>
      <c r="I211">
        <v>0.46028369699999999</v>
      </c>
    </row>
    <row r="212" spans="1:9">
      <c r="A212">
        <v>40</v>
      </c>
      <c r="B212">
        <v>7</v>
      </c>
      <c r="C212">
        <v>3662</v>
      </c>
      <c r="D212">
        <v>0.44374659700000002</v>
      </c>
      <c r="E212">
        <v>0.23700000299999999</v>
      </c>
      <c r="F212">
        <v>1828</v>
      </c>
      <c r="G212">
        <v>0.53446388199999995</v>
      </c>
      <c r="H212">
        <v>1834</v>
      </c>
      <c r="I212">
        <v>0.353326052</v>
      </c>
    </row>
    <row r="213" spans="1:9">
      <c r="A213">
        <v>40</v>
      </c>
      <c r="B213">
        <v>8</v>
      </c>
      <c r="C213">
        <v>3799</v>
      </c>
      <c r="D213">
        <v>0.39141878499999999</v>
      </c>
      <c r="E213">
        <v>0.27099999800000002</v>
      </c>
      <c r="F213">
        <v>1890</v>
      </c>
      <c r="G213">
        <v>0.49470898499999999</v>
      </c>
      <c r="H213">
        <v>1909</v>
      </c>
      <c r="I213">
        <v>0.28915661599999998</v>
      </c>
    </row>
    <row r="214" spans="1:9">
      <c r="A214">
        <v>40</v>
      </c>
      <c r="B214">
        <v>9</v>
      </c>
      <c r="C214">
        <v>3866</v>
      </c>
      <c r="D214">
        <v>0.33160889100000002</v>
      </c>
      <c r="E214">
        <v>0.31099999</v>
      </c>
      <c r="F214">
        <v>1927</v>
      </c>
      <c r="G214">
        <v>0.44110015000000002</v>
      </c>
      <c r="H214">
        <v>1939</v>
      </c>
      <c r="I214">
        <v>0.222795248</v>
      </c>
    </row>
    <row r="215" spans="1:9">
      <c r="A215">
        <v>40</v>
      </c>
      <c r="B215">
        <v>10</v>
      </c>
      <c r="C215">
        <v>3874</v>
      </c>
      <c r="D215">
        <v>0.27878162299999998</v>
      </c>
      <c r="E215">
        <v>0.35499998900000002</v>
      </c>
      <c r="F215">
        <v>1936</v>
      </c>
      <c r="G215">
        <v>0.388946295</v>
      </c>
      <c r="H215">
        <v>1938</v>
      </c>
      <c r="I215">
        <v>0.16873064600000001</v>
      </c>
    </row>
    <row r="216" spans="1:9">
      <c r="A216">
        <v>40</v>
      </c>
      <c r="B216">
        <v>11</v>
      </c>
      <c r="C216">
        <v>3875</v>
      </c>
      <c r="D216">
        <v>0.23587097200000001</v>
      </c>
      <c r="E216">
        <v>0.38999998600000002</v>
      </c>
      <c r="F216">
        <v>1932</v>
      </c>
      <c r="G216">
        <v>0.34265011499999998</v>
      </c>
      <c r="H216">
        <v>1943</v>
      </c>
      <c r="I216">
        <v>0.12969633899999999</v>
      </c>
    </row>
    <row r="217" spans="1:9">
      <c r="A217">
        <v>40</v>
      </c>
      <c r="B217">
        <v>12</v>
      </c>
      <c r="C217">
        <v>3875</v>
      </c>
      <c r="D217">
        <v>0.21161290999999999</v>
      </c>
      <c r="E217">
        <v>0.41699999599999998</v>
      </c>
      <c r="F217">
        <v>1929</v>
      </c>
      <c r="G217">
        <v>0.31778124000000002</v>
      </c>
      <c r="H217">
        <v>1946</v>
      </c>
      <c r="I217">
        <v>0.106372043</v>
      </c>
    </row>
    <row r="218" spans="1:9">
      <c r="A218">
        <v>40</v>
      </c>
      <c r="B218">
        <v>15</v>
      </c>
      <c r="C218">
        <v>3876</v>
      </c>
      <c r="D218">
        <v>0.14189887000000001</v>
      </c>
      <c r="E218">
        <v>0.49099999700000002</v>
      </c>
      <c r="F218">
        <v>1938</v>
      </c>
      <c r="G218">
        <v>0.22600619499999999</v>
      </c>
      <c r="H218">
        <v>1938</v>
      </c>
      <c r="I218" s="49">
        <v>5.7791538500000003E-2</v>
      </c>
    </row>
    <row r="219" spans="1:9">
      <c r="A219">
        <v>40</v>
      </c>
      <c r="B219">
        <v>20</v>
      </c>
      <c r="C219">
        <v>3876</v>
      </c>
      <c r="D219" s="49">
        <v>8.7461300199999994E-2</v>
      </c>
      <c r="E219">
        <v>0.59500002900000004</v>
      </c>
      <c r="F219">
        <v>1933</v>
      </c>
      <c r="G219">
        <v>0.15364718399999999</v>
      </c>
      <c r="H219">
        <v>1943</v>
      </c>
      <c r="I219" s="49">
        <v>2.1616058399999999E-2</v>
      </c>
    </row>
    <row r="220" spans="1:9">
      <c r="A220">
        <v>40</v>
      </c>
      <c r="B220">
        <v>25</v>
      </c>
      <c r="C220">
        <v>3876</v>
      </c>
      <c r="D220" s="49">
        <v>7.9979360099999994E-2</v>
      </c>
      <c r="E220">
        <v>0.674000025</v>
      </c>
      <c r="F220">
        <v>1933</v>
      </c>
      <c r="G220">
        <v>0.15002585900000001</v>
      </c>
      <c r="H220">
        <v>1943</v>
      </c>
      <c r="I220" s="49">
        <v>1.02933608E-2</v>
      </c>
    </row>
    <row r="221" spans="1:9">
      <c r="A221">
        <v>40</v>
      </c>
      <c r="B221">
        <v>500</v>
      </c>
      <c r="C221">
        <v>3876</v>
      </c>
      <c r="D221">
        <v>0.22652219200000001</v>
      </c>
      <c r="E221">
        <v>0.91799998299999996</v>
      </c>
      <c r="F221">
        <v>1919</v>
      </c>
      <c r="G221">
        <v>0.42157372799999998</v>
      </c>
      <c r="H221">
        <v>1957</v>
      </c>
      <c r="I221" s="49">
        <v>3.5258047299999998E-2</v>
      </c>
    </row>
    <row r="222" spans="1:9">
      <c r="A222">
        <v>5</v>
      </c>
      <c r="B222">
        <v>6</v>
      </c>
      <c r="C222">
        <v>2816</v>
      </c>
      <c r="D222">
        <v>0.28551137399999998</v>
      </c>
      <c r="E222">
        <v>0.19499999300000001</v>
      </c>
      <c r="F222">
        <v>1406</v>
      </c>
      <c r="G222">
        <v>0.33712661300000002</v>
      </c>
      <c r="H222">
        <v>1410</v>
      </c>
      <c r="I222">
        <v>0.23404255500000001</v>
      </c>
    </row>
    <row r="223" spans="1:9">
      <c r="A223">
        <v>5</v>
      </c>
      <c r="B223">
        <v>7</v>
      </c>
      <c r="C223">
        <v>3662</v>
      </c>
      <c r="D223">
        <v>0.21572910200000001</v>
      </c>
      <c r="E223">
        <v>0.23700000299999999</v>
      </c>
      <c r="F223">
        <v>1828</v>
      </c>
      <c r="G223">
        <v>0.27242886999999999</v>
      </c>
      <c r="H223">
        <v>1834</v>
      </c>
      <c r="I223">
        <v>0.159214824</v>
      </c>
    </row>
    <row r="224" spans="1:9">
      <c r="A224">
        <v>5</v>
      </c>
      <c r="B224">
        <v>8</v>
      </c>
      <c r="C224">
        <v>3799</v>
      </c>
      <c r="D224">
        <v>0.182679653</v>
      </c>
      <c r="E224">
        <v>0.27099999800000002</v>
      </c>
      <c r="F224">
        <v>1890</v>
      </c>
      <c r="G224">
        <v>0.24444444500000001</v>
      </c>
      <c r="H224">
        <v>1909</v>
      </c>
      <c r="I224">
        <v>0.121529594</v>
      </c>
    </row>
    <row r="225" spans="1:9">
      <c r="A225">
        <v>5</v>
      </c>
      <c r="B225">
        <v>9</v>
      </c>
      <c r="C225">
        <v>3866</v>
      </c>
      <c r="D225">
        <v>0.143817902</v>
      </c>
      <c r="E225">
        <v>0.31099999</v>
      </c>
      <c r="F225">
        <v>1927</v>
      </c>
      <c r="G225">
        <v>0.20031136299999999</v>
      </c>
      <c r="H225">
        <v>1939</v>
      </c>
      <c r="I225" s="49">
        <v>8.7674058999999999E-2</v>
      </c>
    </row>
    <row r="226" spans="1:9">
      <c r="A226">
        <v>5</v>
      </c>
      <c r="B226">
        <v>10</v>
      </c>
      <c r="C226">
        <v>3874</v>
      </c>
      <c r="D226">
        <v>0.116933405</v>
      </c>
      <c r="E226">
        <v>0.35499998900000002</v>
      </c>
      <c r="F226">
        <v>1936</v>
      </c>
      <c r="G226">
        <v>0.170971081</v>
      </c>
      <c r="H226">
        <v>1938</v>
      </c>
      <c r="I226" s="49">
        <v>6.2951497699999998E-2</v>
      </c>
    </row>
    <row r="227" spans="1:9">
      <c r="A227">
        <v>5</v>
      </c>
      <c r="B227">
        <v>11</v>
      </c>
      <c r="C227">
        <v>3875</v>
      </c>
      <c r="D227" s="49">
        <v>9.1612905300000005E-2</v>
      </c>
      <c r="E227">
        <v>0.38999998600000002</v>
      </c>
      <c r="F227">
        <v>1932</v>
      </c>
      <c r="G227">
        <v>0.13923396199999999</v>
      </c>
      <c r="H227">
        <v>1943</v>
      </c>
      <c r="I227" s="49">
        <v>4.4261451799999997E-2</v>
      </c>
    </row>
    <row r="228" spans="1:9">
      <c r="A228">
        <v>5</v>
      </c>
      <c r="B228">
        <v>12</v>
      </c>
      <c r="C228">
        <v>3875</v>
      </c>
      <c r="D228" s="49">
        <v>7.3032259899999993E-2</v>
      </c>
      <c r="E228">
        <v>0.41699999599999998</v>
      </c>
      <c r="F228">
        <v>1929</v>
      </c>
      <c r="G228">
        <v>0.113530323</v>
      </c>
      <c r="H228">
        <v>1946</v>
      </c>
      <c r="I228" s="49">
        <v>3.28879766E-2</v>
      </c>
    </row>
    <row r="229" spans="1:9">
      <c r="A229">
        <v>5</v>
      </c>
      <c r="B229">
        <v>15</v>
      </c>
      <c r="C229">
        <v>3876</v>
      </c>
      <c r="D229" s="49">
        <v>4.1795667299999999E-2</v>
      </c>
      <c r="E229">
        <v>0.49099999700000002</v>
      </c>
      <c r="F229">
        <v>1938</v>
      </c>
      <c r="G229" s="49">
        <v>6.5531477300000002E-2</v>
      </c>
      <c r="H229">
        <v>1938</v>
      </c>
      <c r="I229" s="49">
        <v>1.80598553E-2</v>
      </c>
    </row>
    <row r="230" spans="1:9">
      <c r="A230">
        <v>5</v>
      </c>
      <c r="B230">
        <v>20</v>
      </c>
      <c r="C230">
        <v>3876</v>
      </c>
      <c r="D230" s="49">
        <v>2.6057791E-2</v>
      </c>
      <c r="E230">
        <v>0.59500002900000004</v>
      </c>
      <c r="F230">
        <v>1933</v>
      </c>
      <c r="G230" s="49">
        <v>4.3455768399999997E-2</v>
      </c>
      <c r="H230">
        <v>1943</v>
      </c>
      <c r="I230" s="49">
        <v>8.7493564900000004E-3</v>
      </c>
    </row>
    <row r="231" spans="1:9">
      <c r="A231">
        <v>5</v>
      </c>
      <c r="B231">
        <v>25</v>
      </c>
      <c r="C231">
        <v>3876</v>
      </c>
      <c r="D231" s="49">
        <v>2.03818362E-2</v>
      </c>
      <c r="E231">
        <v>0.674000025</v>
      </c>
      <c r="F231">
        <v>1933</v>
      </c>
      <c r="G231" s="49">
        <v>3.00051738E-2</v>
      </c>
      <c r="H231">
        <v>1943</v>
      </c>
      <c r="I231" s="49">
        <v>1.0808029199999999E-2</v>
      </c>
    </row>
    <row r="232" spans="1:9">
      <c r="A232">
        <v>5</v>
      </c>
      <c r="B232">
        <v>500</v>
      </c>
      <c r="C232">
        <v>3876</v>
      </c>
      <c r="D232" s="49">
        <v>1.2383900600000001E-2</v>
      </c>
      <c r="E232">
        <v>0.91799998299999996</v>
      </c>
      <c r="F232">
        <v>1919</v>
      </c>
      <c r="G232" s="49">
        <v>2.5013027699999999E-2</v>
      </c>
      <c r="H232">
        <v>1957</v>
      </c>
      <c r="I232">
        <v>0</v>
      </c>
    </row>
    <row r="233" spans="1:9">
      <c r="A233">
        <v>10</v>
      </c>
      <c r="B233">
        <v>6</v>
      </c>
      <c r="C233">
        <v>2816</v>
      </c>
      <c r="D233">
        <v>0.37180396900000001</v>
      </c>
      <c r="E233">
        <v>0.19499999300000001</v>
      </c>
      <c r="F233">
        <v>1406</v>
      </c>
      <c r="G233">
        <v>0.43029871600000003</v>
      </c>
      <c r="H233">
        <v>1410</v>
      </c>
      <c r="I233">
        <v>0.31347519200000001</v>
      </c>
    </row>
    <row r="234" spans="1:9">
      <c r="A234">
        <v>10</v>
      </c>
      <c r="B234">
        <v>7</v>
      </c>
      <c r="C234">
        <v>3662</v>
      </c>
      <c r="D234">
        <v>0.28427088299999997</v>
      </c>
      <c r="E234">
        <v>0.23700000299999999</v>
      </c>
      <c r="F234">
        <v>1828</v>
      </c>
      <c r="G234">
        <v>0.34628009799999998</v>
      </c>
      <c r="H234">
        <v>1834</v>
      </c>
      <c r="I234">
        <v>0.22246456100000001</v>
      </c>
    </row>
    <row r="235" spans="1:9">
      <c r="A235">
        <v>10</v>
      </c>
      <c r="B235">
        <v>8</v>
      </c>
      <c r="C235">
        <v>3799</v>
      </c>
      <c r="D235">
        <v>0.24295868000000001</v>
      </c>
      <c r="E235">
        <v>0.27099999800000002</v>
      </c>
      <c r="F235">
        <v>1890</v>
      </c>
      <c r="G235">
        <v>0.30952382099999998</v>
      </c>
      <c r="H235">
        <v>1909</v>
      </c>
      <c r="I235">
        <v>0.177056044</v>
      </c>
    </row>
    <row r="236" spans="1:9">
      <c r="A236">
        <v>10</v>
      </c>
      <c r="B236">
        <v>9</v>
      </c>
      <c r="C236">
        <v>3866</v>
      </c>
      <c r="D236">
        <v>0.19606828700000001</v>
      </c>
      <c r="E236">
        <v>0.31099999</v>
      </c>
      <c r="F236">
        <v>1927</v>
      </c>
      <c r="G236">
        <v>0.26777374700000001</v>
      </c>
      <c r="H236">
        <v>1939</v>
      </c>
      <c r="I236">
        <v>0.124806598</v>
      </c>
    </row>
    <row r="237" spans="1:9">
      <c r="A237">
        <v>10</v>
      </c>
      <c r="B237">
        <v>10</v>
      </c>
      <c r="C237">
        <v>3874</v>
      </c>
      <c r="D237">
        <v>0.15539494200000001</v>
      </c>
      <c r="E237">
        <v>0.35499998900000002</v>
      </c>
      <c r="F237">
        <v>1936</v>
      </c>
      <c r="G237">
        <v>0.22210743999999999</v>
      </c>
      <c r="H237">
        <v>1938</v>
      </c>
      <c r="I237" s="49">
        <v>8.8751286299999996E-2</v>
      </c>
    </row>
    <row r="238" spans="1:9">
      <c r="A238">
        <v>10</v>
      </c>
      <c r="B238">
        <v>11</v>
      </c>
      <c r="C238">
        <v>3875</v>
      </c>
      <c r="D238">
        <v>0.12516129000000001</v>
      </c>
      <c r="E238">
        <v>0.38999998600000002</v>
      </c>
      <c r="F238">
        <v>1932</v>
      </c>
      <c r="G238">
        <v>0.178053826</v>
      </c>
      <c r="H238">
        <v>1943</v>
      </c>
      <c r="I238" s="49">
        <v>7.2568193099999997E-2</v>
      </c>
    </row>
    <row r="239" spans="1:9">
      <c r="A239">
        <v>10</v>
      </c>
      <c r="B239">
        <v>12</v>
      </c>
      <c r="C239">
        <v>3875</v>
      </c>
      <c r="D239" s="49">
        <v>9.8064519500000003E-2</v>
      </c>
      <c r="E239">
        <v>0.41699999599999998</v>
      </c>
      <c r="F239">
        <v>1929</v>
      </c>
      <c r="G239">
        <v>0.14981855499999999</v>
      </c>
      <c r="H239">
        <v>1946</v>
      </c>
      <c r="I239" s="49">
        <v>4.6762589399999999E-2</v>
      </c>
    </row>
    <row r="240" spans="1:9">
      <c r="A240">
        <v>10</v>
      </c>
      <c r="B240">
        <v>15</v>
      </c>
      <c r="C240">
        <v>3876</v>
      </c>
      <c r="D240" s="49">
        <v>5.9855520699999998E-2</v>
      </c>
      <c r="E240">
        <v>0.49099999700000002</v>
      </c>
      <c r="F240">
        <v>1938</v>
      </c>
      <c r="G240" s="49">
        <v>9.4943240299999995E-2</v>
      </c>
      <c r="H240">
        <v>1938</v>
      </c>
      <c r="I240" s="49">
        <v>2.4767801200000002E-2</v>
      </c>
    </row>
    <row r="241" spans="1:9">
      <c r="A241">
        <v>10</v>
      </c>
      <c r="B241">
        <v>20</v>
      </c>
      <c r="C241">
        <v>3876</v>
      </c>
      <c r="D241" s="49">
        <v>3.7925697899999999E-2</v>
      </c>
      <c r="E241">
        <v>0.59500002900000004</v>
      </c>
      <c r="F241">
        <v>1933</v>
      </c>
      <c r="G241" s="49">
        <v>6.6218316599999993E-2</v>
      </c>
      <c r="H241">
        <v>1943</v>
      </c>
      <c r="I241" s="49">
        <v>9.7786923899999996E-3</v>
      </c>
    </row>
    <row r="242" spans="1:9">
      <c r="A242">
        <v>10</v>
      </c>
      <c r="B242">
        <v>25</v>
      </c>
      <c r="C242">
        <v>3876</v>
      </c>
      <c r="D242" s="49">
        <v>3.40557285E-2</v>
      </c>
      <c r="E242">
        <v>0.674000025</v>
      </c>
      <c r="F242">
        <v>1933</v>
      </c>
      <c r="G242" s="49">
        <v>5.7423692200000001E-2</v>
      </c>
      <c r="H242">
        <v>1943</v>
      </c>
      <c r="I242" s="49">
        <v>1.0808029199999999E-2</v>
      </c>
    </row>
    <row r="243" spans="1:9">
      <c r="A243">
        <v>10</v>
      </c>
      <c r="B243">
        <v>500</v>
      </c>
      <c r="C243">
        <v>3876</v>
      </c>
      <c r="D243" s="49">
        <v>1.2383900600000001E-2</v>
      </c>
      <c r="E243">
        <v>0.91799998299999996</v>
      </c>
      <c r="F243">
        <v>1919</v>
      </c>
      <c r="G243" s="49">
        <v>2.5013027699999999E-2</v>
      </c>
      <c r="H243">
        <v>1957</v>
      </c>
      <c r="I243">
        <v>0</v>
      </c>
    </row>
    <row r="244" spans="1:9">
      <c r="A244">
        <v>20</v>
      </c>
      <c r="B244">
        <v>6</v>
      </c>
      <c r="C244">
        <v>2816</v>
      </c>
      <c r="D244">
        <v>0.45951703199999999</v>
      </c>
      <c r="E244">
        <v>0.19499999300000001</v>
      </c>
      <c r="F244">
        <v>1406</v>
      </c>
      <c r="G244">
        <v>0.52702701100000005</v>
      </c>
      <c r="H244">
        <v>1410</v>
      </c>
      <c r="I244">
        <v>0.39219859200000001</v>
      </c>
    </row>
    <row r="245" spans="1:9">
      <c r="A245">
        <v>20</v>
      </c>
      <c r="B245">
        <v>7</v>
      </c>
      <c r="C245">
        <v>3662</v>
      </c>
      <c r="D245">
        <v>0.36400872499999998</v>
      </c>
      <c r="E245">
        <v>0.23700000299999999</v>
      </c>
      <c r="F245">
        <v>1828</v>
      </c>
      <c r="G245">
        <v>0.43490153599999998</v>
      </c>
      <c r="H245">
        <v>1834</v>
      </c>
      <c r="I245">
        <v>0.29334786499999999</v>
      </c>
    </row>
    <row r="246" spans="1:9">
      <c r="A246">
        <v>20</v>
      </c>
      <c r="B246">
        <v>8</v>
      </c>
      <c r="C246">
        <v>3799</v>
      </c>
      <c r="D246">
        <v>0.31166097500000001</v>
      </c>
      <c r="E246">
        <v>0.27099999800000002</v>
      </c>
      <c r="F246">
        <v>1890</v>
      </c>
      <c r="G246">
        <v>0.38148146900000002</v>
      </c>
      <c r="H246">
        <v>1909</v>
      </c>
      <c r="I246">
        <v>0.24253535300000001</v>
      </c>
    </row>
    <row r="247" spans="1:9">
      <c r="A247">
        <v>20</v>
      </c>
      <c r="B247">
        <v>9</v>
      </c>
      <c r="C247">
        <v>3866</v>
      </c>
      <c r="D247">
        <v>0.26228660300000001</v>
      </c>
      <c r="E247">
        <v>0.31099999</v>
      </c>
      <c r="F247">
        <v>1927</v>
      </c>
      <c r="G247">
        <v>0.33575505</v>
      </c>
      <c r="H247">
        <v>1939</v>
      </c>
      <c r="I247">
        <v>0.18927282100000001</v>
      </c>
    </row>
    <row r="248" spans="1:9">
      <c r="A248">
        <v>20</v>
      </c>
      <c r="B248">
        <v>10</v>
      </c>
      <c r="C248">
        <v>3874</v>
      </c>
      <c r="D248">
        <v>0.197986573</v>
      </c>
      <c r="E248">
        <v>0.35499998900000002</v>
      </c>
      <c r="F248">
        <v>1936</v>
      </c>
      <c r="G248">
        <v>0.26962810799999998</v>
      </c>
      <c r="H248">
        <v>1938</v>
      </c>
      <c r="I248">
        <v>0.12641899300000001</v>
      </c>
    </row>
    <row r="249" spans="1:9">
      <c r="A249">
        <v>20</v>
      </c>
      <c r="B249">
        <v>11</v>
      </c>
      <c r="C249">
        <v>3875</v>
      </c>
      <c r="D249">
        <v>0.163354844</v>
      </c>
      <c r="E249">
        <v>0.38999998600000002</v>
      </c>
      <c r="F249">
        <v>1932</v>
      </c>
      <c r="G249">
        <v>0.22256729</v>
      </c>
      <c r="H249">
        <v>1943</v>
      </c>
      <c r="I249">
        <v>0.104477614</v>
      </c>
    </row>
    <row r="250" spans="1:9">
      <c r="A250">
        <v>20</v>
      </c>
      <c r="B250">
        <v>12</v>
      </c>
      <c r="C250">
        <v>3875</v>
      </c>
      <c r="D250">
        <v>0.134451613</v>
      </c>
      <c r="E250">
        <v>0.41699999599999998</v>
      </c>
      <c r="F250">
        <v>1929</v>
      </c>
      <c r="G250">
        <v>0.198030069</v>
      </c>
      <c r="H250">
        <v>1946</v>
      </c>
      <c r="I250" s="49">
        <v>7.1428574600000003E-2</v>
      </c>
    </row>
    <row r="251" spans="1:9">
      <c r="A251">
        <v>20</v>
      </c>
      <c r="B251">
        <v>15</v>
      </c>
      <c r="C251">
        <v>3876</v>
      </c>
      <c r="D251" s="49">
        <v>8.4107324499999997E-2</v>
      </c>
      <c r="E251">
        <v>0.49099999700000002</v>
      </c>
      <c r="F251">
        <v>1938</v>
      </c>
      <c r="G251">
        <v>0.13777089100000001</v>
      </c>
      <c r="H251">
        <v>1938</v>
      </c>
      <c r="I251" s="49">
        <v>3.0443755900000001E-2</v>
      </c>
    </row>
    <row r="252" spans="1:9">
      <c r="A252">
        <v>20</v>
      </c>
      <c r="B252">
        <v>20</v>
      </c>
      <c r="C252">
        <v>3876</v>
      </c>
      <c r="D252" s="49">
        <v>5.6759547399999999E-2</v>
      </c>
      <c r="E252">
        <v>0.59500002900000004</v>
      </c>
      <c r="F252">
        <v>1933</v>
      </c>
      <c r="G252">
        <v>0.103466116</v>
      </c>
      <c r="H252">
        <v>1943</v>
      </c>
      <c r="I252" s="49">
        <v>1.02933608E-2</v>
      </c>
    </row>
    <row r="253" spans="1:9">
      <c r="A253">
        <v>20</v>
      </c>
      <c r="B253">
        <v>25</v>
      </c>
      <c r="C253">
        <v>3876</v>
      </c>
      <c r="D253" s="49">
        <v>5.0567597200000002E-2</v>
      </c>
      <c r="E253">
        <v>0.674000025</v>
      </c>
      <c r="F253">
        <v>1933</v>
      </c>
      <c r="G253" s="49">
        <v>9.0532854199999999E-2</v>
      </c>
      <c r="H253">
        <v>1943</v>
      </c>
      <c r="I253" s="49">
        <v>1.0808029199999999E-2</v>
      </c>
    </row>
    <row r="254" spans="1:9">
      <c r="A254">
        <v>20</v>
      </c>
      <c r="B254">
        <v>500</v>
      </c>
      <c r="C254">
        <v>3876</v>
      </c>
      <c r="D254">
        <v>0.22652219200000001</v>
      </c>
      <c r="E254">
        <v>0.91799998299999996</v>
      </c>
      <c r="F254">
        <v>1919</v>
      </c>
      <c r="G254">
        <v>0.42157372799999998</v>
      </c>
      <c r="H254">
        <v>1957</v>
      </c>
      <c r="I254" s="49">
        <v>3.5258047299999998E-2</v>
      </c>
    </row>
    <row r="255" spans="1:9">
      <c r="A255">
        <v>40</v>
      </c>
      <c r="B255">
        <v>6</v>
      </c>
      <c r="C255">
        <v>2816</v>
      </c>
      <c r="D255">
        <v>0.55575281399999998</v>
      </c>
      <c r="E255">
        <v>0.19499999300000001</v>
      </c>
      <c r="F255">
        <v>1406</v>
      </c>
      <c r="G255">
        <v>0.63300144700000005</v>
      </c>
      <c r="H255">
        <v>1410</v>
      </c>
      <c r="I255">
        <v>0.47872340699999999</v>
      </c>
    </row>
    <row r="256" spans="1:9">
      <c r="A256">
        <v>40</v>
      </c>
      <c r="B256">
        <v>7</v>
      </c>
      <c r="C256">
        <v>3662</v>
      </c>
      <c r="D256">
        <v>0.44920808099999998</v>
      </c>
      <c r="E256">
        <v>0.23700000299999999</v>
      </c>
      <c r="F256">
        <v>1828</v>
      </c>
      <c r="G256">
        <v>0.52680522200000002</v>
      </c>
      <c r="H256">
        <v>1834</v>
      </c>
      <c r="I256">
        <v>0.37186476600000001</v>
      </c>
    </row>
    <row r="257" spans="1:9">
      <c r="A257">
        <v>40</v>
      </c>
      <c r="B257">
        <v>8</v>
      </c>
      <c r="C257">
        <v>3799</v>
      </c>
      <c r="D257">
        <v>0.39615687700000002</v>
      </c>
      <c r="E257">
        <v>0.27099999800000002</v>
      </c>
      <c r="F257">
        <v>1890</v>
      </c>
      <c r="G257">
        <v>0.47724866900000001</v>
      </c>
      <c r="H257">
        <v>1909</v>
      </c>
      <c r="I257">
        <v>0.315872192</v>
      </c>
    </row>
    <row r="258" spans="1:9">
      <c r="A258">
        <v>40</v>
      </c>
      <c r="B258">
        <v>9</v>
      </c>
      <c r="C258">
        <v>3866</v>
      </c>
      <c r="D258">
        <v>0.34040352699999998</v>
      </c>
      <c r="E258">
        <v>0.31099999</v>
      </c>
      <c r="F258">
        <v>1927</v>
      </c>
      <c r="G258">
        <v>0.42501297599999999</v>
      </c>
      <c r="H258">
        <v>1939</v>
      </c>
      <c r="I258">
        <v>0.25631767500000002</v>
      </c>
    </row>
    <row r="259" spans="1:9">
      <c r="A259">
        <v>40</v>
      </c>
      <c r="B259">
        <v>10</v>
      </c>
      <c r="C259">
        <v>3874</v>
      </c>
      <c r="D259">
        <v>0.26819825200000003</v>
      </c>
      <c r="E259">
        <v>0.35499998900000002</v>
      </c>
      <c r="F259">
        <v>1936</v>
      </c>
      <c r="G259">
        <v>0.35898760000000002</v>
      </c>
      <c r="H259">
        <v>1938</v>
      </c>
      <c r="I259">
        <v>0.177502573</v>
      </c>
    </row>
    <row r="260" spans="1:9">
      <c r="A260">
        <v>40</v>
      </c>
      <c r="B260">
        <v>11</v>
      </c>
      <c r="C260">
        <v>3875</v>
      </c>
      <c r="D260">
        <v>0.22761289800000001</v>
      </c>
      <c r="E260">
        <v>0.38999998600000002</v>
      </c>
      <c r="F260">
        <v>1932</v>
      </c>
      <c r="G260">
        <v>0.30952382099999998</v>
      </c>
      <c r="H260">
        <v>1943</v>
      </c>
      <c r="I260">
        <v>0.14616572899999999</v>
      </c>
    </row>
    <row r="261" spans="1:9">
      <c r="A261">
        <v>40</v>
      </c>
      <c r="B261">
        <v>12</v>
      </c>
      <c r="C261">
        <v>3875</v>
      </c>
      <c r="D261">
        <v>0.188129038</v>
      </c>
      <c r="E261">
        <v>0.41699999599999998</v>
      </c>
      <c r="F261">
        <v>1929</v>
      </c>
      <c r="G261">
        <v>0.27319854500000001</v>
      </c>
      <c r="H261">
        <v>1946</v>
      </c>
      <c r="I261">
        <v>0.103802674</v>
      </c>
    </row>
    <row r="262" spans="1:9">
      <c r="A262">
        <v>40</v>
      </c>
      <c r="B262">
        <v>15</v>
      </c>
      <c r="C262">
        <v>3876</v>
      </c>
      <c r="D262">
        <v>0.124097005</v>
      </c>
      <c r="E262">
        <v>0.49099999700000002</v>
      </c>
      <c r="F262">
        <v>1938</v>
      </c>
      <c r="G262">
        <v>0.20433436299999999</v>
      </c>
      <c r="H262">
        <v>1938</v>
      </c>
      <c r="I262" s="49">
        <v>4.3859649399999999E-2</v>
      </c>
    </row>
    <row r="263" spans="1:9">
      <c r="A263">
        <v>40</v>
      </c>
      <c r="B263">
        <v>20</v>
      </c>
      <c r="C263">
        <v>3876</v>
      </c>
      <c r="D263" s="49">
        <v>8.2301341E-2</v>
      </c>
      <c r="E263">
        <v>0.59500002900000004</v>
      </c>
      <c r="F263">
        <v>1933</v>
      </c>
      <c r="G263">
        <v>0.146921888</v>
      </c>
      <c r="H263">
        <v>1943</v>
      </c>
      <c r="I263" s="49">
        <v>1.8013380499999999E-2</v>
      </c>
    </row>
    <row r="264" spans="1:9">
      <c r="A264">
        <v>40</v>
      </c>
      <c r="B264">
        <v>25</v>
      </c>
      <c r="C264">
        <v>3876</v>
      </c>
      <c r="D264" s="49">
        <v>7.0949435199999994E-2</v>
      </c>
      <c r="E264">
        <v>0.674000025</v>
      </c>
      <c r="F264">
        <v>1933</v>
      </c>
      <c r="G264">
        <v>0.121572688</v>
      </c>
      <c r="H264">
        <v>1943</v>
      </c>
      <c r="I264" s="49">
        <v>2.05867216E-2</v>
      </c>
    </row>
    <row r="265" spans="1:9">
      <c r="A265">
        <v>40</v>
      </c>
      <c r="B265">
        <v>500</v>
      </c>
      <c r="C265">
        <v>3876</v>
      </c>
      <c r="D265">
        <v>0.22652219200000001</v>
      </c>
      <c r="E265">
        <v>0.91799998299999996</v>
      </c>
      <c r="F265">
        <v>1919</v>
      </c>
      <c r="G265">
        <v>0.42157372799999998</v>
      </c>
      <c r="H265">
        <v>1957</v>
      </c>
      <c r="I265" s="49">
        <v>3.5258047299999998E-2</v>
      </c>
    </row>
    <row r="266" spans="1:9">
      <c r="A266">
        <v>5</v>
      </c>
      <c r="B266">
        <v>6</v>
      </c>
      <c r="C266">
        <v>2816</v>
      </c>
      <c r="D266">
        <v>0.29616478099999999</v>
      </c>
      <c r="E266">
        <v>0.19499999300000001</v>
      </c>
      <c r="F266">
        <v>1406</v>
      </c>
      <c r="G266">
        <v>0.34495019900000001</v>
      </c>
      <c r="H266">
        <v>1410</v>
      </c>
      <c r="I266">
        <v>0.24751773499999999</v>
      </c>
    </row>
    <row r="267" spans="1:9">
      <c r="A267">
        <v>5</v>
      </c>
      <c r="B267">
        <v>7</v>
      </c>
      <c r="C267">
        <v>3662</v>
      </c>
      <c r="D267">
        <v>0.235390499</v>
      </c>
      <c r="E267">
        <v>0.23700000299999999</v>
      </c>
      <c r="F267">
        <v>1828</v>
      </c>
      <c r="G267">
        <v>0.29485777000000002</v>
      </c>
      <c r="H267">
        <v>1834</v>
      </c>
      <c r="I267">
        <v>0.176117778</v>
      </c>
    </row>
    <row r="268" spans="1:9">
      <c r="A268">
        <v>5</v>
      </c>
      <c r="B268">
        <v>8</v>
      </c>
      <c r="C268">
        <v>3799</v>
      </c>
      <c r="D268">
        <v>0.20452751199999999</v>
      </c>
      <c r="E268">
        <v>0.27099999800000002</v>
      </c>
      <c r="F268">
        <v>1890</v>
      </c>
      <c r="G268">
        <v>0.26137566600000001</v>
      </c>
      <c r="H268">
        <v>1909</v>
      </c>
      <c r="I268">
        <v>0.14824515599999999</v>
      </c>
    </row>
    <row r="269" spans="1:9">
      <c r="A269">
        <v>5</v>
      </c>
      <c r="B269">
        <v>9</v>
      </c>
      <c r="C269">
        <v>3866</v>
      </c>
      <c r="D269">
        <v>0.159079149</v>
      </c>
      <c r="E269">
        <v>0.31099999</v>
      </c>
      <c r="F269">
        <v>1927</v>
      </c>
      <c r="G269">
        <v>0.213284895</v>
      </c>
      <c r="H269">
        <v>1939</v>
      </c>
      <c r="I269">
        <v>0.10520887399999999</v>
      </c>
    </row>
    <row r="270" spans="1:9">
      <c r="A270">
        <v>5</v>
      </c>
      <c r="B270">
        <v>10</v>
      </c>
      <c r="C270">
        <v>3874</v>
      </c>
      <c r="D270">
        <v>0.128549308</v>
      </c>
      <c r="E270">
        <v>0.35499998900000002</v>
      </c>
      <c r="F270">
        <v>1936</v>
      </c>
      <c r="G270">
        <v>0.17820248</v>
      </c>
      <c r="H270">
        <v>1938</v>
      </c>
      <c r="I270" s="49">
        <v>7.8947365300000003E-2</v>
      </c>
    </row>
    <row r="271" spans="1:9">
      <c r="A271">
        <v>5</v>
      </c>
      <c r="B271">
        <v>11</v>
      </c>
      <c r="C271">
        <v>3875</v>
      </c>
      <c r="D271">
        <v>0.104516126</v>
      </c>
      <c r="E271">
        <v>0.38999998600000002</v>
      </c>
      <c r="F271">
        <v>1932</v>
      </c>
      <c r="G271">
        <v>0.150621116</v>
      </c>
      <c r="H271">
        <v>1943</v>
      </c>
      <c r="I271" s="49">
        <v>5.8672156199999999E-2</v>
      </c>
    </row>
    <row r="272" spans="1:9">
      <c r="A272">
        <v>5</v>
      </c>
      <c r="B272">
        <v>12</v>
      </c>
      <c r="C272">
        <v>3875</v>
      </c>
      <c r="D272" s="49">
        <v>8.5161291099999994E-2</v>
      </c>
      <c r="E272">
        <v>0.41699999599999998</v>
      </c>
      <c r="F272">
        <v>1929</v>
      </c>
      <c r="G272">
        <v>0.130119234</v>
      </c>
      <c r="H272">
        <v>1946</v>
      </c>
      <c r="I272" s="49">
        <v>4.0596093999999999E-2</v>
      </c>
    </row>
    <row r="273" spans="1:9">
      <c r="A273">
        <v>5</v>
      </c>
      <c r="B273">
        <v>15</v>
      </c>
      <c r="C273">
        <v>3876</v>
      </c>
      <c r="D273" s="49">
        <v>4.8503611199999998E-2</v>
      </c>
      <c r="E273">
        <v>0.49099999700000002</v>
      </c>
      <c r="F273">
        <v>1938</v>
      </c>
      <c r="G273" s="49">
        <v>7.4819400899999999E-2</v>
      </c>
      <c r="H273">
        <v>1938</v>
      </c>
      <c r="I273" s="49">
        <v>2.2187821600000001E-2</v>
      </c>
    </row>
    <row r="274" spans="1:9">
      <c r="A274">
        <v>5</v>
      </c>
      <c r="B274">
        <v>20</v>
      </c>
      <c r="C274">
        <v>3876</v>
      </c>
      <c r="D274" s="49">
        <v>3.7151701699999998E-2</v>
      </c>
      <c r="E274">
        <v>0.59500002900000004</v>
      </c>
      <c r="F274">
        <v>1933</v>
      </c>
      <c r="G274" s="49">
        <v>6.8287633400000006E-2</v>
      </c>
      <c r="H274">
        <v>1943</v>
      </c>
      <c r="I274" s="49">
        <v>6.17601629E-3</v>
      </c>
    </row>
    <row r="275" spans="1:9">
      <c r="A275">
        <v>5</v>
      </c>
      <c r="B275">
        <v>25</v>
      </c>
      <c r="C275">
        <v>3876</v>
      </c>
      <c r="D275" s="49">
        <v>3.4313727199999998E-2</v>
      </c>
      <c r="E275">
        <v>0.674000025</v>
      </c>
      <c r="F275">
        <v>1933</v>
      </c>
      <c r="G275" s="49">
        <v>6.3631661199999995E-2</v>
      </c>
      <c r="H275">
        <v>1943</v>
      </c>
      <c r="I275" s="49">
        <v>5.1466804E-3</v>
      </c>
    </row>
    <row r="276" spans="1:9">
      <c r="A276">
        <v>5</v>
      </c>
      <c r="B276">
        <v>500</v>
      </c>
      <c r="C276">
        <v>3876</v>
      </c>
      <c r="D276">
        <v>0.12745098799999999</v>
      </c>
      <c r="E276">
        <v>0.91799998299999996</v>
      </c>
      <c r="F276">
        <v>1919</v>
      </c>
      <c r="G276">
        <v>0.25742575499999998</v>
      </c>
      <c r="H276">
        <v>1957</v>
      </c>
      <c r="I276">
        <v>0</v>
      </c>
    </row>
    <row r="277" spans="1:9">
      <c r="A277">
        <v>10</v>
      </c>
      <c r="B277">
        <v>6</v>
      </c>
      <c r="C277">
        <v>2816</v>
      </c>
      <c r="D277">
        <v>0.38316762399999998</v>
      </c>
      <c r="E277">
        <v>0.19499999300000001</v>
      </c>
      <c r="F277">
        <v>1406</v>
      </c>
      <c r="G277">
        <v>0.448079646</v>
      </c>
      <c r="H277">
        <v>1410</v>
      </c>
      <c r="I277">
        <v>0.31843972199999998</v>
      </c>
    </row>
    <row r="278" spans="1:9">
      <c r="A278">
        <v>10</v>
      </c>
      <c r="B278">
        <v>7</v>
      </c>
      <c r="C278">
        <v>3662</v>
      </c>
      <c r="D278">
        <v>0.306663036</v>
      </c>
      <c r="E278">
        <v>0.23700000299999999</v>
      </c>
      <c r="F278">
        <v>1828</v>
      </c>
      <c r="G278">
        <v>0.378555804</v>
      </c>
      <c r="H278">
        <v>1834</v>
      </c>
      <c r="I278">
        <v>0.235005453</v>
      </c>
    </row>
    <row r="279" spans="1:9">
      <c r="A279">
        <v>10</v>
      </c>
      <c r="B279">
        <v>8</v>
      </c>
      <c r="C279">
        <v>3799</v>
      </c>
      <c r="D279">
        <v>0.26612266899999998</v>
      </c>
      <c r="E279">
        <v>0.27099999800000002</v>
      </c>
      <c r="F279">
        <v>1890</v>
      </c>
      <c r="G279">
        <v>0.33809524800000001</v>
      </c>
      <c r="H279">
        <v>1909</v>
      </c>
      <c r="I279">
        <v>0.19486641900000001</v>
      </c>
    </row>
    <row r="280" spans="1:9">
      <c r="A280">
        <v>10</v>
      </c>
      <c r="B280">
        <v>9</v>
      </c>
      <c r="C280">
        <v>3866</v>
      </c>
      <c r="D280">
        <v>0.21443352099999999</v>
      </c>
      <c r="E280">
        <v>0.31099999</v>
      </c>
      <c r="F280">
        <v>1927</v>
      </c>
      <c r="G280">
        <v>0.27763363699999999</v>
      </c>
      <c r="H280">
        <v>1939</v>
      </c>
      <c r="I280">
        <v>0.151624545</v>
      </c>
    </row>
    <row r="281" spans="1:9">
      <c r="A281">
        <v>10</v>
      </c>
      <c r="B281">
        <v>10</v>
      </c>
      <c r="C281">
        <v>3874</v>
      </c>
      <c r="D281">
        <v>0.17217347</v>
      </c>
      <c r="E281">
        <v>0.35499998900000002</v>
      </c>
      <c r="F281">
        <v>1936</v>
      </c>
      <c r="G281">
        <v>0.23502066699999999</v>
      </c>
      <c r="H281">
        <v>1938</v>
      </c>
      <c r="I281">
        <v>0.10939112300000001</v>
      </c>
    </row>
    <row r="282" spans="1:9">
      <c r="A282">
        <v>10</v>
      </c>
      <c r="B282">
        <v>11</v>
      </c>
      <c r="C282">
        <v>3875</v>
      </c>
      <c r="D282">
        <v>0.13625806600000001</v>
      </c>
      <c r="E282">
        <v>0.38999998600000002</v>
      </c>
      <c r="F282">
        <v>1932</v>
      </c>
      <c r="G282">
        <v>0.18995858700000001</v>
      </c>
      <c r="H282">
        <v>1943</v>
      </c>
      <c r="I282" s="49">
        <v>8.2861557599999996E-2</v>
      </c>
    </row>
    <row r="283" spans="1:9">
      <c r="A283">
        <v>10</v>
      </c>
      <c r="B283">
        <v>12</v>
      </c>
      <c r="C283">
        <v>3875</v>
      </c>
      <c r="D283">
        <v>0.11458064599999999</v>
      </c>
      <c r="E283">
        <v>0.41699999599999998</v>
      </c>
      <c r="F283">
        <v>1929</v>
      </c>
      <c r="G283">
        <v>0.17003628600000001</v>
      </c>
      <c r="H283">
        <v>1946</v>
      </c>
      <c r="I283" s="49">
        <v>5.9609454100000001E-2</v>
      </c>
    </row>
    <row r="284" spans="1:9">
      <c r="A284">
        <v>10</v>
      </c>
      <c r="B284">
        <v>15</v>
      </c>
      <c r="C284">
        <v>3876</v>
      </c>
      <c r="D284" s="49">
        <v>7.2497420000000007E-2</v>
      </c>
      <c r="E284">
        <v>0.49099999700000002</v>
      </c>
      <c r="F284">
        <v>1938</v>
      </c>
      <c r="G284">
        <v>0.11506708</v>
      </c>
      <c r="H284">
        <v>1938</v>
      </c>
      <c r="I284" s="49">
        <v>2.99277604E-2</v>
      </c>
    </row>
    <row r="285" spans="1:9">
      <c r="A285">
        <v>10</v>
      </c>
      <c r="B285">
        <v>20</v>
      </c>
      <c r="C285">
        <v>3876</v>
      </c>
      <c r="D285" s="49">
        <v>4.74716201E-2</v>
      </c>
      <c r="E285">
        <v>0.59500002900000004</v>
      </c>
      <c r="F285">
        <v>1933</v>
      </c>
      <c r="G285" s="49">
        <v>7.9668909299999993E-2</v>
      </c>
      <c r="H285">
        <v>1943</v>
      </c>
      <c r="I285" s="49">
        <v>1.5440041200000001E-2</v>
      </c>
    </row>
    <row r="286" spans="1:9">
      <c r="A286">
        <v>10</v>
      </c>
      <c r="B286">
        <v>25</v>
      </c>
      <c r="C286">
        <v>3876</v>
      </c>
      <c r="D286" s="49">
        <v>4.5407638E-2</v>
      </c>
      <c r="E286">
        <v>0.674000025</v>
      </c>
      <c r="F286">
        <v>1933</v>
      </c>
      <c r="G286" s="49">
        <v>6.8804964400000002E-2</v>
      </c>
      <c r="H286">
        <v>1943</v>
      </c>
      <c r="I286" s="49">
        <v>2.2130725899999999E-2</v>
      </c>
    </row>
    <row r="287" spans="1:9">
      <c r="A287">
        <v>10</v>
      </c>
      <c r="B287">
        <v>500</v>
      </c>
      <c r="C287">
        <v>3876</v>
      </c>
      <c r="D287">
        <v>0.12745098799999999</v>
      </c>
      <c r="E287">
        <v>0.91799998299999996</v>
      </c>
      <c r="F287">
        <v>1919</v>
      </c>
      <c r="G287">
        <v>0.25742575499999998</v>
      </c>
      <c r="H287">
        <v>1957</v>
      </c>
      <c r="I287">
        <v>0</v>
      </c>
    </row>
    <row r="288" spans="1:9">
      <c r="A288">
        <v>20</v>
      </c>
      <c r="B288">
        <v>6</v>
      </c>
      <c r="C288">
        <v>2816</v>
      </c>
      <c r="D288">
        <v>0.45703125</v>
      </c>
      <c r="E288">
        <v>0.19499999300000001</v>
      </c>
      <c r="F288">
        <v>1406</v>
      </c>
      <c r="G288">
        <v>0.52347081900000003</v>
      </c>
      <c r="H288">
        <v>1410</v>
      </c>
      <c r="I288">
        <v>0.39078015100000002</v>
      </c>
    </row>
    <row r="289" spans="1:9">
      <c r="A289">
        <v>20</v>
      </c>
      <c r="B289">
        <v>7</v>
      </c>
      <c r="C289">
        <v>3662</v>
      </c>
      <c r="D289">
        <v>0.37411251699999998</v>
      </c>
      <c r="E289">
        <v>0.23700000299999999</v>
      </c>
      <c r="F289">
        <v>1828</v>
      </c>
      <c r="G289">
        <v>0.45678338400000001</v>
      </c>
      <c r="H289">
        <v>1834</v>
      </c>
      <c r="I289">
        <v>0.291712105</v>
      </c>
    </row>
    <row r="290" spans="1:9">
      <c r="A290">
        <v>20</v>
      </c>
      <c r="B290">
        <v>8</v>
      </c>
      <c r="C290">
        <v>3799</v>
      </c>
      <c r="D290">
        <v>0.32140037399999999</v>
      </c>
      <c r="E290">
        <v>0.27099999800000002</v>
      </c>
      <c r="F290">
        <v>1890</v>
      </c>
      <c r="G290">
        <v>0.40264549900000002</v>
      </c>
      <c r="H290">
        <v>1909</v>
      </c>
      <c r="I290">
        <v>0.240963861</v>
      </c>
    </row>
    <row r="291" spans="1:9">
      <c r="A291">
        <v>20</v>
      </c>
      <c r="B291">
        <v>9</v>
      </c>
      <c r="C291">
        <v>3866</v>
      </c>
      <c r="D291">
        <v>0.26513192099999999</v>
      </c>
      <c r="E291">
        <v>0.31099999</v>
      </c>
      <c r="F291">
        <v>1927</v>
      </c>
      <c r="G291">
        <v>0.34561493999999998</v>
      </c>
      <c r="H291">
        <v>1939</v>
      </c>
      <c r="I291">
        <v>0.18514698700000001</v>
      </c>
    </row>
    <row r="292" spans="1:9">
      <c r="A292">
        <v>20</v>
      </c>
      <c r="B292">
        <v>10</v>
      </c>
      <c r="C292">
        <v>3874</v>
      </c>
      <c r="D292">
        <v>0.21760454800000001</v>
      </c>
      <c r="E292">
        <v>0.35499998900000002</v>
      </c>
      <c r="F292">
        <v>1936</v>
      </c>
      <c r="G292">
        <v>0.30216941200000003</v>
      </c>
      <c r="H292">
        <v>1938</v>
      </c>
      <c r="I292">
        <v>0.133126929</v>
      </c>
    </row>
    <row r="293" spans="1:9">
      <c r="A293">
        <v>20</v>
      </c>
      <c r="B293">
        <v>11</v>
      </c>
      <c r="C293">
        <v>3875</v>
      </c>
      <c r="D293">
        <v>0.18193548900000001</v>
      </c>
      <c r="E293">
        <v>0.38999998600000002</v>
      </c>
      <c r="F293">
        <v>1932</v>
      </c>
      <c r="G293">
        <v>0.26086956300000003</v>
      </c>
      <c r="H293">
        <v>1943</v>
      </c>
      <c r="I293">
        <v>0.103448279</v>
      </c>
    </row>
    <row r="294" spans="1:9">
      <c r="A294">
        <v>20</v>
      </c>
      <c r="B294">
        <v>12</v>
      </c>
      <c r="C294">
        <v>3875</v>
      </c>
      <c r="D294">
        <v>0.15638709100000001</v>
      </c>
      <c r="E294">
        <v>0.41699999599999998</v>
      </c>
      <c r="F294">
        <v>1929</v>
      </c>
      <c r="G294">
        <v>0.232763097</v>
      </c>
      <c r="H294">
        <v>1946</v>
      </c>
      <c r="I294" s="49">
        <v>8.0678314000000001E-2</v>
      </c>
    </row>
    <row r="295" spans="1:9">
      <c r="A295">
        <v>20</v>
      </c>
      <c r="B295">
        <v>15</v>
      </c>
      <c r="C295">
        <v>3876</v>
      </c>
      <c r="D295">
        <v>0.10397316500000001</v>
      </c>
      <c r="E295">
        <v>0.49099999700000002</v>
      </c>
      <c r="F295">
        <v>1938</v>
      </c>
      <c r="G295">
        <v>0.16305469</v>
      </c>
      <c r="H295">
        <v>1938</v>
      </c>
      <c r="I295" s="49">
        <v>4.4891640500000003E-2</v>
      </c>
    </row>
    <row r="296" spans="1:9">
      <c r="A296">
        <v>20</v>
      </c>
      <c r="B296">
        <v>20</v>
      </c>
      <c r="C296">
        <v>3876</v>
      </c>
      <c r="D296" s="49">
        <v>6.7595459499999996E-2</v>
      </c>
      <c r="E296">
        <v>0.59500002900000004</v>
      </c>
      <c r="F296">
        <v>1933</v>
      </c>
      <c r="G296">
        <v>0.11536471500000001</v>
      </c>
      <c r="H296">
        <v>1943</v>
      </c>
      <c r="I296" s="49">
        <v>2.00720541E-2</v>
      </c>
    </row>
    <row r="297" spans="1:9">
      <c r="A297">
        <v>20</v>
      </c>
      <c r="B297">
        <v>25</v>
      </c>
      <c r="C297">
        <v>3876</v>
      </c>
      <c r="D297" s="49">
        <v>5.3147572999999997E-2</v>
      </c>
      <c r="E297">
        <v>0.674000025</v>
      </c>
      <c r="F297">
        <v>1933</v>
      </c>
      <c r="G297" s="49">
        <v>8.2255564599999997E-2</v>
      </c>
      <c r="H297">
        <v>1943</v>
      </c>
      <c r="I297" s="49">
        <v>2.41893977E-2</v>
      </c>
    </row>
    <row r="298" spans="1:9">
      <c r="A298">
        <v>20</v>
      </c>
      <c r="B298">
        <v>500</v>
      </c>
      <c r="C298">
        <v>3876</v>
      </c>
      <c r="D298">
        <v>0.12745098799999999</v>
      </c>
      <c r="E298">
        <v>0.91799998299999996</v>
      </c>
      <c r="F298">
        <v>1919</v>
      </c>
      <c r="G298">
        <v>0.25742575499999998</v>
      </c>
      <c r="H298">
        <v>1957</v>
      </c>
      <c r="I298">
        <v>0</v>
      </c>
    </row>
    <row r="299" spans="1:9">
      <c r="A299">
        <v>40</v>
      </c>
      <c r="B299">
        <v>6</v>
      </c>
      <c r="C299">
        <v>2816</v>
      </c>
      <c r="D299">
        <v>0.54261362599999996</v>
      </c>
      <c r="E299">
        <v>0.19499999300000001</v>
      </c>
      <c r="F299">
        <v>1406</v>
      </c>
      <c r="G299">
        <v>0.61522048699999998</v>
      </c>
      <c r="H299">
        <v>1410</v>
      </c>
      <c r="I299">
        <v>0.47021275800000001</v>
      </c>
    </row>
    <row r="300" spans="1:9">
      <c r="A300">
        <v>40</v>
      </c>
      <c r="B300">
        <v>7</v>
      </c>
      <c r="C300">
        <v>3662</v>
      </c>
      <c r="D300">
        <v>0.45275804400000003</v>
      </c>
      <c r="E300">
        <v>0.23700000299999999</v>
      </c>
      <c r="F300">
        <v>1828</v>
      </c>
      <c r="G300">
        <v>0.54048138899999998</v>
      </c>
      <c r="H300">
        <v>1834</v>
      </c>
      <c r="I300">
        <v>0.36532169599999997</v>
      </c>
    </row>
    <row r="301" spans="1:9">
      <c r="A301">
        <v>40</v>
      </c>
      <c r="B301">
        <v>8</v>
      </c>
      <c r="C301">
        <v>3799</v>
      </c>
      <c r="D301">
        <v>0.398525923</v>
      </c>
      <c r="E301">
        <v>0.27099999800000002</v>
      </c>
      <c r="F301">
        <v>1890</v>
      </c>
      <c r="G301">
        <v>0.48730158800000001</v>
      </c>
      <c r="H301">
        <v>1909</v>
      </c>
      <c r="I301">
        <v>0.310633838</v>
      </c>
    </row>
    <row r="302" spans="1:9">
      <c r="A302">
        <v>40</v>
      </c>
      <c r="B302">
        <v>9</v>
      </c>
      <c r="C302">
        <v>3866</v>
      </c>
      <c r="D302">
        <v>0.34247285100000002</v>
      </c>
      <c r="E302">
        <v>0.31099999</v>
      </c>
      <c r="F302">
        <v>1927</v>
      </c>
      <c r="G302">
        <v>0.43539181399999999</v>
      </c>
      <c r="H302">
        <v>1939</v>
      </c>
      <c r="I302">
        <v>0.250128925</v>
      </c>
    </row>
    <row r="303" spans="1:9">
      <c r="A303">
        <v>40</v>
      </c>
      <c r="B303">
        <v>10</v>
      </c>
      <c r="C303">
        <v>3874</v>
      </c>
      <c r="D303">
        <v>0.28420236700000001</v>
      </c>
      <c r="E303">
        <v>0.35499998900000002</v>
      </c>
      <c r="F303">
        <v>1936</v>
      </c>
      <c r="G303">
        <v>0.38119834699999999</v>
      </c>
      <c r="H303">
        <v>1938</v>
      </c>
      <c r="I303">
        <v>0.18730650800000001</v>
      </c>
    </row>
    <row r="304" spans="1:9">
      <c r="A304">
        <v>40</v>
      </c>
      <c r="B304">
        <v>11</v>
      </c>
      <c r="C304">
        <v>3875</v>
      </c>
      <c r="D304">
        <v>0.24283871100000001</v>
      </c>
      <c r="E304">
        <v>0.38999998600000002</v>
      </c>
      <c r="F304">
        <v>1932</v>
      </c>
      <c r="G304">
        <v>0.334886134</v>
      </c>
      <c r="H304">
        <v>1943</v>
      </c>
      <c r="I304">
        <v>0.15131241100000001</v>
      </c>
    </row>
    <row r="305" spans="1:9">
      <c r="A305">
        <v>40</v>
      </c>
      <c r="B305">
        <v>12</v>
      </c>
      <c r="C305">
        <v>3875</v>
      </c>
      <c r="D305">
        <v>0.20825806299999999</v>
      </c>
      <c r="E305">
        <v>0.41699999599999998</v>
      </c>
      <c r="F305">
        <v>1929</v>
      </c>
      <c r="G305">
        <v>0.29860031599999998</v>
      </c>
      <c r="H305">
        <v>1946</v>
      </c>
      <c r="I305">
        <v>0.118705034</v>
      </c>
    </row>
    <row r="306" spans="1:9">
      <c r="A306">
        <v>40</v>
      </c>
      <c r="B306">
        <v>15</v>
      </c>
      <c r="C306">
        <v>3876</v>
      </c>
      <c r="D306">
        <v>0.13132095299999999</v>
      </c>
      <c r="E306">
        <v>0.49099999700000002</v>
      </c>
      <c r="F306">
        <v>1938</v>
      </c>
      <c r="G306">
        <v>0.19814240899999999</v>
      </c>
      <c r="H306">
        <v>1938</v>
      </c>
      <c r="I306" s="49">
        <v>6.4499482499999997E-2</v>
      </c>
    </row>
    <row r="307" spans="1:9">
      <c r="A307">
        <v>40</v>
      </c>
      <c r="B307">
        <v>20</v>
      </c>
      <c r="C307">
        <v>3876</v>
      </c>
      <c r="D307" s="49">
        <v>8.7719298900000006E-2</v>
      </c>
      <c r="E307">
        <v>0.59500002900000004</v>
      </c>
      <c r="F307">
        <v>1933</v>
      </c>
      <c r="G307">
        <v>0.15209518399999999</v>
      </c>
      <c r="H307">
        <v>1943</v>
      </c>
      <c r="I307" s="49">
        <v>2.3674730200000001E-2</v>
      </c>
    </row>
    <row r="308" spans="1:9">
      <c r="A308">
        <v>40</v>
      </c>
      <c r="B308">
        <v>25</v>
      </c>
      <c r="C308">
        <v>3876</v>
      </c>
      <c r="D308" s="49">
        <v>7.9721361399999996E-2</v>
      </c>
      <c r="E308">
        <v>0.674000025</v>
      </c>
      <c r="F308">
        <v>1933</v>
      </c>
      <c r="G308">
        <v>0.133988619</v>
      </c>
      <c r="H308">
        <v>1943</v>
      </c>
      <c r="I308" s="49">
        <v>2.5733401999999999E-2</v>
      </c>
    </row>
    <row r="309" spans="1:9">
      <c r="A309">
        <v>40</v>
      </c>
      <c r="B309">
        <v>500</v>
      </c>
      <c r="C309">
        <v>3876</v>
      </c>
      <c r="D309">
        <v>0.14525283899999999</v>
      </c>
      <c r="E309">
        <v>0.91799998299999996</v>
      </c>
      <c r="F309">
        <v>1919</v>
      </c>
      <c r="G309">
        <v>0.25742575499999998</v>
      </c>
      <c r="H309">
        <v>1957</v>
      </c>
      <c r="I309" s="49">
        <v>3.5258047299999998E-2</v>
      </c>
    </row>
    <row r="310" spans="1:9">
      <c r="A310">
        <v>5</v>
      </c>
      <c r="B310">
        <v>6</v>
      </c>
      <c r="C310">
        <v>2816</v>
      </c>
      <c r="D310">
        <v>0.28657671800000001</v>
      </c>
      <c r="E310">
        <v>0.19499999300000001</v>
      </c>
      <c r="F310">
        <v>1406</v>
      </c>
      <c r="G310">
        <v>0.34850639100000003</v>
      </c>
      <c r="H310">
        <v>1410</v>
      </c>
      <c r="I310">
        <v>0.22482269999999999</v>
      </c>
    </row>
    <row r="311" spans="1:9">
      <c r="A311">
        <v>5</v>
      </c>
      <c r="B311">
        <v>7</v>
      </c>
      <c r="C311">
        <v>3662</v>
      </c>
      <c r="D311">
        <v>0.224194422</v>
      </c>
      <c r="E311">
        <v>0.23700000299999999</v>
      </c>
      <c r="F311">
        <v>1828</v>
      </c>
      <c r="G311">
        <v>0.28665208800000003</v>
      </c>
      <c r="H311">
        <v>1834</v>
      </c>
      <c r="I311">
        <v>0.161941111</v>
      </c>
    </row>
    <row r="312" spans="1:9">
      <c r="A312">
        <v>5</v>
      </c>
      <c r="B312">
        <v>8</v>
      </c>
      <c r="C312">
        <v>3799</v>
      </c>
      <c r="D312">
        <v>0.18820741799999999</v>
      </c>
      <c r="E312">
        <v>0.27099999800000002</v>
      </c>
      <c r="F312">
        <v>1890</v>
      </c>
      <c r="G312">
        <v>0.24867725399999999</v>
      </c>
      <c r="H312">
        <v>1909</v>
      </c>
      <c r="I312">
        <v>0.12833944</v>
      </c>
    </row>
    <row r="313" spans="1:9">
      <c r="A313">
        <v>5</v>
      </c>
      <c r="B313">
        <v>9</v>
      </c>
      <c r="C313">
        <v>3866</v>
      </c>
      <c r="D313">
        <v>0.14433522500000001</v>
      </c>
      <c r="E313">
        <v>0.31099999</v>
      </c>
      <c r="F313">
        <v>1927</v>
      </c>
      <c r="G313">
        <v>0.196678773</v>
      </c>
      <c r="H313">
        <v>1939</v>
      </c>
      <c r="I313" s="49">
        <v>9.2315629100000005E-2</v>
      </c>
    </row>
    <row r="314" spans="1:9">
      <c r="A314">
        <v>5</v>
      </c>
      <c r="B314">
        <v>10</v>
      </c>
      <c r="C314">
        <v>3874</v>
      </c>
      <c r="D314">
        <v>0.117191531</v>
      </c>
      <c r="E314">
        <v>0.35499998900000002</v>
      </c>
      <c r="F314">
        <v>1936</v>
      </c>
      <c r="G314">
        <v>0.16115702700000001</v>
      </c>
      <c r="H314">
        <v>1938</v>
      </c>
      <c r="I314" s="49">
        <v>7.32714161E-2</v>
      </c>
    </row>
    <row r="315" spans="1:9">
      <c r="A315">
        <v>5</v>
      </c>
      <c r="B315">
        <v>11</v>
      </c>
      <c r="C315">
        <v>3875</v>
      </c>
      <c r="D315" s="49">
        <v>9.1096773699999994E-2</v>
      </c>
      <c r="E315">
        <v>0.38999998600000002</v>
      </c>
      <c r="F315">
        <v>1932</v>
      </c>
      <c r="G315">
        <v>0.131987572</v>
      </c>
      <c r="H315">
        <v>1943</v>
      </c>
      <c r="I315" s="49">
        <v>5.0437468999999999E-2</v>
      </c>
    </row>
    <row r="316" spans="1:9">
      <c r="A316">
        <v>5</v>
      </c>
      <c r="B316">
        <v>12</v>
      </c>
      <c r="C316">
        <v>3875</v>
      </c>
      <c r="D316" s="49">
        <v>7.0967741299999998E-2</v>
      </c>
      <c r="E316">
        <v>0.41699999599999998</v>
      </c>
      <c r="F316">
        <v>1929</v>
      </c>
      <c r="G316">
        <v>0.109901503</v>
      </c>
      <c r="H316">
        <v>1946</v>
      </c>
      <c r="I316" s="49">
        <v>3.2374098900000002E-2</v>
      </c>
    </row>
    <row r="317" spans="1:9">
      <c r="A317">
        <v>5</v>
      </c>
      <c r="B317">
        <v>15</v>
      </c>
      <c r="C317">
        <v>3876</v>
      </c>
      <c r="D317" s="49">
        <v>4.6955622699999998E-2</v>
      </c>
      <c r="E317">
        <v>0.49099999700000002</v>
      </c>
      <c r="F317">
        <v>1938</v>
      </c>
      <c r="G317" s="49">
        <v>7.9463362699999998E-2</v>
      </c>
      <c r="H317">
        <v>1938</v>
      </c>
      <c r="I317" s="49">
        <v>1.44478846E-2</v>
      </c>
    </row>
    <row r="318" spans="1:9">
      <c r="A318">
        <v>5</v>
      </c>
      <c r="B318">
        <v>20</v>
      </c>
      <c r="C318">
        <v>3876</v>
      </c>
      <c r="D318" s="49">
        <v>3.9215687700000001E-2</v>
      </c>
      <c r="E318">
        <v>0.59500002900000004</v>
      </c>
      <c r="F318">
        <v>1933</v>
      </c>
      <c r="G318" s="49">
        <v>6.9322295500000006E-2</v>
      </c>
      <c r="H318">
        <v>1943</v>
      </c>
      <c r="I318" s="49">
        <v>9.2640249099999999E-3</v>
      </c>
    </row>
    <row r="319" spans="1:9">
      <c r="A319">
        <v>5</v>
      </c>
      <c r="B319">
        <v>25</v>
      </c>
      <c r="C319">
        <v>3876</v>
      </c>
      <c r="D319" s="49">
        <v>3.1217750200000002E-2</v>
      </c>
      <c r="E319">
        <v>0.674000025</v>
      </c>
      <c r="F319">
        <v>1933</v>
      </c>
      <c r="G319" s="49">
        <v>5.5871702699999998E-2</v>
      </c>
      <c r="H319">
        <v>1943</v>
      </c>
      <c r="I319" s="49">
        <v>6.6906847100000003E-3</v>
      </c>
    </row>
    <row r="320" spans="1:9">
      <c r="A320">
        <v>5</v>
      </c>
      <c r="B320">
        <v>500</v>
      </c>
      <c r="C320">
        <v>3876</v>
      </c>
      <c r="D320" s="49">
        <v>1.2383900600000001E-2</v>
      </c>
      <c r="E320">
        <v>0.91799998299999996</v>
      </c>
      <c r="F320">
        <v>1919</v>
      </c>
      <c r="G320" s="49">
        <v>2.5013027699999999E-2</v>
      </c>
      <c r="H320">
        <v>1957</v>
      </c>
      <c r="I320">
        <v>0</v>
      </c>
    </row>
    <row r="321" spans="1:9">
      <c r="A321">
        <v>10</v>
      </c>
      <c r="B321">
        <v>6</v>
      </c>
      <c r="C321">
        <v>2816</v>
      </c>
      <c r="D321">
        <v>0.36363637399999998</v>
      </c>
      <c r="E321">
        <v>0.19499999300000001</v>
      </c>
      <c r="F321">
        <v>1406</v>
      </c>
      <c r="G321">
        <v>0.42674252400000001</v>
      </c>
      <c r="H321">
        <v>1410</v>
      </c>
      <c r="I321">
        <v>0.300709218</v>
      </c>
    </row>
    <row r="322" spans="1:9">
      <c r="A322">
        <v>10</v>
      </c>
      <c r="B322">
        <v>7</v>
      </c>
      <c r="C322">
        <v>3662</v>
      </c>
      <c r="D322">
        <v>0.28672856099999999</v>
      </c>
      <c r="E322">
        <v>0.23700000299999999</v>
      </c>
      <c r="F322">
        <v>1828</v>
      </c>
      <c r="G322">
        <v>0.35722100699999998</v>
      </c>
      <c r="H322">
        <v>1834</v>
      </c>
      <c r="I322">
        <v>0.21646673999999999</v>
      </c>
    </row>
    <row r="323" spans="1:9">
      <c r="A323">
        <v>10</v>
      </c>
      <c r="B323">
        <v>8</v>
      </c>
      <c r="C323">
        <v>3799</v>
      </c>
      <c r="D323">
        <v>0.24927613100000001</v>
      </c>
      <c r="E323">
        <v>0.27099999800000002</v>
      </c>
      <c r="F323">
        <v>1890</v>
      </c>
      <c r="G323">
        <v>0.32275131299999998</v>
      </c>
      <c r="H323">
        <v>1909</v>
      </c>
      <c r="I323">
        <v>0.176532209</v>
      </c>
    </row>
    <row r="324" spans="1:9">
      <c r="A324">
        <v>10</v>
      </c>
      <c r="B324">
        <v>9</v>
      </c>
      <c r="C324">
        <v>3866</v>
      </c>
      <c r="D324">
        <v>0.18934299099999999</v>
      </c>
      <c r="E324">
        <v>0.31099999</v>
      </c>
      <c r="F324">
        <v>1927</v>
      </c>
      <c r="G324">
        <v>0.25324338699999999</v>
      </c>
      <c r="H324">
        <v>1939</v>
      </c>
      <c r="I324">
        <v>0.125838056</v>
      </c>
    </row>
    <row r="325" spans="1:9">
      <c r="A325">
        <v>10</v>
      </c>
      <c r="B325">
        <v>10</v>
      </c>
      <c r="C325">
        <v>3874</v>
      </c>
      <c r="D325">
        <v>0.15849252</v>
      </c>
      <c r="E325">
        <v>0.35499998900000002</v>
      </c>
      <c r="F325">
        <v>1936</v>
      </c>
      <c r="G325">
        <v>0.215909094</v>
      </c>
      <c r="H325">
        <v>1938</v>
      </c>
      <c r="I325">
        <v>0.101135194</v>
      </c>
    </row>
    <row r="326" spans="1:9">
      <c r="A326">
        <v>10</v>
      </c>
      <c r="B326">
        <v>11</v>
      </c>
      <c r="C326">
        <v>3875</v>
      </c>
      <c r="D326">
        <v>0.12180645</v>
      </c>
      <c r="E326">
        <v>0.38999998600000002</v>
      </c>
      <c r="F326">
        <v>1932</v>
      </c>
      <c r="G326">
        <v>0.17339544000000001</v>
      </c>
      <c r="H326">
        <v>1943</v>
      </c>
      <c r="I326" s="49">
        <v>7.0509523199999993E-2</v>
      </c>
    </row>
    <row r="327" spans="1:9">
      <c r="A327">
        <v>10</v>
      </c>
      <c r="B327">
        <v>12</v>
      </c>
      <c r="C327">
        <v>3875</v>
      </c>
      <c r="D327" s="49">
        <v>9.5483869299999996E-2</v>
      </c>
      <c r="E327">
        <v>0.41699999599999998</v>
      </c>
      <c r="F327">
        <v>1929</v>
      </c>
      <c r="G327">
        <v>0.14618973399999999</v>
      </c>
      <c r="H327">
        <v>1946</v>
      </c>
      <c r="I327" s="49">
        <v>4.5220967399999999E-2</v>
      </c>
    </row>
    <row r="328" spans="1:9">
      <c r="A328">
        <v>10</v>
      </c>
      <c r="B328">
        <v>15</v>
      </c>
      <c r="C328">
        <v>3876</v>
      </c>
      <c r="D328" s="49">
        <v>6.0887511800000002E-2</v>
      </c>
      <c r="E328">
        <v>0.49099999700000002</v>
      </c>
      <c r="F328">
        <v>1938</v>
      </c>
      <c r="G328">
        <v>0.102683179</v>
      </c>
      <c r="H328">
        <v>1938</v>
      </c>
      <c r="I328" s="49">
        <v>1.9091846400000001E-2</v>
      </c>
    </row>
    <row r="329" spans="1:9">
      <c r="A329">
        <v>10</v>
      </c>
      <c r="B329">
        <v>20</v>
      </c>
      <c r="C329">
        <v>3876</v>
      </c>
      <c r="D329" s="49">
        <v>4.4375643100000001E-2</v>
      </c>
      <c r="E329">
        <v>0.59500002900000004</v>
      </c>
      <c r="F329">
        <v>1933</v>
      </c>
      <c r="G329" s="49">
        <v>7.9668909299999993E-2</v>
      </c>
      <c r="H329">
        <v>1943</v>
      </c>
      <c r="I329" s="49">
        <v>9.2640249099999999E-3</v>
      </c>
    </row>
    <row r="330" spans="1:9">
      <c r="A330">
        <v>10</v>
      </c>
      <c r="B330">
        <v>25</v>
      </c>
      <c r="C330">
        <v>3876</v>
      </c>
      <c r="D330" s="49">
        <v>3.4313727199999998E-2</v>
      </c>
      <c r="E330">
        <v>0.674000025</v>
      </c>
      <c r="F330">
        <v>1933</v>
      </c>
      <c r="G330" s="49">
        <v>6.2079667999999998E-2</v>
      </c>
      <c r="H330">
        <v>1943</v>
      </c>
      <c r="I330" s="49">
        <v>6.6906847100000003E-3</v>
      </c>
    </row>
    <row r="331" spans="1:9">
      <c r="A331">
        <v>10</v>
      </c>
      <c r="B331">
        <v>500</v>
      </c>
      <c r="C331">
        <v>3876</v>
      </c>
      <c r="D331" s="49">
        <v>1.2383900600000001E-2</v>
      </c>
      <c r="E331">
        <v>0.91799998299999996</v>
      </c>
      <c r="F331">
        <v>1919</v>
      </c>
      <c r="G331" s="49">
        <v>2.5013027699999999E-2</v>
      </c>
      <c r="H331">
        <v>1957</v>
      </c>
      <c r="I331">
        <v>0</v>
      </c>
    </row>
    <row r="332" spans="1:9">
      <c r="A332">
        <v>20</v>
      </c>
      <c r="B332">
        <v>6</v>
      </c>
      <c r="C332">
        <v>2816</v>
      </c>
      <c r="D332">
        <v>0.46271306299999998</v>
      </c>
      <c r="E332">
        <v>0.19499999300000001</v>
      </c>
      <c r="F332">
        <v>1406</v>
      </c>
      <c r="G332">
        <v>0.53769558699999997</v>
      </c>
      <c r="H332">
        <v>1410</v>
      </c>
      <c r="I332">
        <v>0.38794326800000001</v>
      </c>
    </row>
    <row r="333" spans="1:9">
      <c r="A333">
        <v>20</v>
      </c>
      <c r="B333">
        <v>7</v>
      </c>
      <c r="C333">
        <v>3662</v>
      </c>
      <c r="D333">
        <v>0.36455488200000002</v>
      </c>
      <c r="E333">
        <v>0.23700000299999999</v>
      </c>
      <c r="F333">
        <v>1828</v>
      </c>
      <c r="G333">
        <v>0.45021882699999999</v>
      </c>
      <c r="H333">
        <v>1834</v>
      </c>
      <c r="I333">
        <v>0.27917119899999998</v>
      </c>
    </row>
    <row r="334" spans="1:9">
      <c r="A334">
        <v>20</v>
      </c>
      <c r="B334">
        <v>8</v>
      </c>
      <c r="C334">
        <v>3799</v>
      </c>
      <c r="D334">
        <v>0.32008424400000002</v>
      </c>
      <c r="E334">
        <v>0.27099999800000002</v>
      </c>
      <c r="F334">
        <v>1890</v>
      </c>
      <c r="G334">
        <v>0.40634921200000002</v>
      </c>
      <c r="H334">
        <v>1909</v>
      </c>
      <c r="I334">
        <v>0.234677836</v>
      </c>
    </row>
    <row r="335" spans="1:9">
      <c r="A335">
        <v>20</v>
      </c>
      <c r="B335">
        <v>9</v>
      </c>
      <c r="C335">
        <v>3866</v>
      </c>
      <c r="D335">
        <v>0.25504398299999997</v>
      </c>
      <c r="E335">
        <v>0.31099999</v>
      </c>
      <c r="F335">
        <v>1927</v>
      </c>
      <c r="G335">
        <v>0.33523613200000002</v>
      </c>
      <c r="H335">
        <v>1939</v>
      </c>
      <c r="I335">
        <v>0.175348118</v>
      </c>
    </row>
    <row r="336" spans="1:9">
      <c r="A336">
        <v>20</v>
      </c>
      <c r="B336">
        <v>10</v>
      </c>
      <c r="C336">
        <v>3874</v>
      </c>
      <c r="D336">
        <v>0.21244192100000001</v>
      </c>
      <c r="E336">
        <v>0.35499998900000002</v>
      </c>
      <c r="F336">
        <v>1936</v>
      </c>
      <c r="G336">
        <v>0.29390495999999999</v>
      </c>
      <c r="H336">
        <v>1938</v>
      </c>
      <c r="I336">
        <v>0.13106295500000001</v>
      </c>
    </row>
    <row r="337" spans="1:9">
      <c r="A337">
        <v>20</v>
      </c>
      <c r="B337">
        <v>11</v>
      </c>
      <c r="C337">
        <v>3875</v>
      </c>
      <c r="D337">
        <v>0.16825807100000001</v>
      </c>
      <c r="E337">
        <v>0.38999998600000002</v>
      </c>
      <c r="F337">
        <v>1932</v>
      </c>
      <c r="G337">
        <v>0.24327121700000001</v>
      </c>
      <c r="H337">
        <v>1943</v>
      </c>
      <c r="I337" s="49">
        <v>9.3669585900000005E-2</v>
      </c>
    </row>
    <row r="338" spans="1:9">
      <c r="A338">
        <v>20</v>
      </c>
      <c r="B338">
        <v>12</v>
      </c>
      <c r="C338">
        <v>3875</v>
      </c>
      <c r="D338">
        <v>0.14116129299999999</v>
      </c>
      <c r="E338">
        <v>0.41699999599999998</v>
      </c>
      <c r="F338">
        <v>1929</v>
      </c>
      <c r="G338">
        <v>0.218766198</v>
      </c>
      <c r="H338">
        <v>1946</v>
      </c>
      <c r="I338" s="49">
        <v>6.4234323800000007E-2</v>
      </c>
    </row>
    <row r="339" spans="1:9">
      <c r="A339">
        <v>20</v>
      </c>
      <c r="B339">
        <v>15</v>
      </c>
      <c r="C339">
        <v>3876</v>
      </c>
      <c r="D339" s="49">
        <v>9.0557277199999994E-2</v>
      </c>
      <c r="E339">
        <v>0.49099999700000002</v>
      </c>
      <c r="F339">
        <v>1938</v>
      </c>
      <c r="G339">
        <v>0.15273477099999999</v>
      </c>
      <c r="H339">
        <v>1938</v>
      </c>
      <c r="I339" s="49">
        <v>2.8379773699999999E-2</v>
      </c>
    </row>
    <row r="340" spans="1:9">
      <c r="A340">
        <v>20</v>
      </c>
      <c r="B340">
        <v>20</v>
      </c>
      <c r="C340">
        <v>3876</v>
      </c>
      <c r="D340" s="49">
        <v>6.3209496399999995E-2</v>
      </c>
      <c r="E340">
        <v>0.59500002900000004</v>
      </c>
      <c r="F340">
        <v>1933</v>
      </c>
      <c r="G340">
        <v>0.103466116</v>
      </c>
      <c r="H340">
        <v>1943</v>
      </c>
      <c r="I340" s="49">
        <v>2.3160060900000001E-2</v>
      </c>
    </row>
    <row r="341" spans="1:9">
      <c r="A341">
        <v>20</v>
      </c>
      <c r="B341">
        <v>25</v>
      </c>
      <c r="C341">
        <v>3876</v>
      </c>
      <c r="D341" s="49">
        <v>6.1403509199999998E-2</v>
      </c>
      <c r="E341">
        <v>0.674000025</v>
      </c>
      <c r="F341">
        <v>1933</v>
      </c>
      <c r="G341">
        <v>0.101914123</v>
      </c>
      <c r="H341">
        <v>1943</v>
      </c>
      <c r="I341" s="49">
        <v>2.11013891E-2</v>
      </c>
    </row>
    <row r="342" spans="1:9">
      <c r="A342">
        <v>20</v>
      </c>
      <c r="B342">
        <v>500</v>
      </c>
      <c r="C342">
        <v>3876</v>
      </c>
      <c r="D342">
        <v>0.22652219200000001</v>
      </c>
      <c r="E342">
        <v>0.91799998299999996</v>
      </c>
      <c r="F342">
        <v>1919</v>
      </c>
      <c r="G342">
        <v>0.42157372799999998</v>
      </c>
      <c r="H342">
        <v>1957</v>
      </c>
      <c r="I342" s="49">
        <v>3.5258047299999998E-2</v>
      </c>
    </row>
    <row r="343" spans="1:9">
      <c r="A343">
        <v>40</v>
      </c>
      <c r="B343">
        <v>6</v>
      </c>
      <c r="C343">
        <v>2816</v>
      </c>
      <c r="D343">
        <v>0.54971593600000002</v>
      </c>
      <c r="E343">
        <v>0.19499999300000001</v>
      </c>
      <c r="F343">
        <v>1406</v>
      </c>
      <c r="G343">
        <v>0.62091040600000003</v>
      </c>
      <c r="H343">
        <v>1410</v>
      </c>
      <c r="I343">
        <v>0.47872340699999999</v>
      </c>
    </row>
    <row r="344" spans="1:9">
      <c r="A344">
        <v>40</v>
      </c>
      <c r="B344">
        <v>7</v>
      </c>
      <c r="C344">
        <v>3662</v>
      </c>
      <c r="D344">
        <v>0.44019660399999999</v>
      </c>
      <c r="E344">
        <v>0.23700000299999999</v>
      </c>
      <c r="F344">
        <v>1828</v>
      </c>
      <c r="G344">
        <v>0.528446376</v>
      </c>
      <c r="H344">
        <v>1834</v>
      </c>
      <c r="I344">
        <v>0.35223555600000001</v>
      </c>
    </row>
    <row r="345" spans="1:9">
      <c r="A345">
        <v>40</v>
      </c>
      <c r="B345">
        <v>8</v>
      </c>
      <c r="C345">
        <v>3799</v>
      </c>
      <c r="D345">
        <v>0.39220848699999999</v>
      </c>
      <c r="E345">
        <v>0.27099999800000002</v>
      </c>
      <c r="F345">
        <v>1890</v>
      </c>
      <c r="G345">
        <v>0.48677247800000001</v>
      </c>
      <c r="H345">
        <v>1909</v>
      </c>
      <c r="I345">
        <v>0.29858565300000001</v>
      </c>
    </row>
    <row r="346" spans="1:9">
      <c r="A346">
        <v>40</v>
      </c>
      <c r="B346">
        <v>9</v>
      </c>
      <c r="C346">
        <v>3866</v>
      </c>
      <c r="D346">
        <v>0.33005690599999998</v>
      </c>
      <c r="E346">
        <v>0.31099999</v>
      </c>
      <c r="F346">
        <v>1927</v>
      </c>
      <c r="G346">
        <v>0.42397508</v>
      </c>
      <c r="H346">
        <v>1939</v>
      </c>
      <c r="I346">
        <v>0.236719966</v>
      </c>
    </row>
    <row r="347" spans="1:9">
      <c r="A347">
        <v>40</v>
      </c>
      <c r="B347">
        <v>10</v>
      </c>
      <c r="C347">
        <v>3874</v>
      </c>
      <c r="D347">
        <v>0.27568405899999998</v>
      </c>
      <c r="E347">
        <v>0.35499998900000002</v>
      </c>
      <c r="F347">
        <v>1936</v>
      </c>
      <c r="G347">
        <v>0.36621901400000001</v>
      </c>
      <c r="H347">
        <v>1938</v>
      </c>
      <c r="I347">
        <v>0.18524251899999999</v>
      </c>
    </row>
    <row r="348" spans="1:9">
      <c r="A348">
        <v>40</v>
      </c>
      <c r="B348">
        <v>11</v>
      </c>
      <c r="C348">
        <v>3875</v>
      </c>
      <c r="D348">
        <v>0.230967745</v>
      </c>
      <c r="E348">
        <v>0.38999998600000002</v>
      </c>
      <c r="F348">
        <v>1932</v>
      </c>
      <c r="G348">
        <v>0.31004139800000002</v>
      </c>
      <c r="H348">
        <v>1943</v>
      </c>
      <c r="I348">
        <v>0.152341738</v>
      </c>
    </row>
    <row r="349" spans="1:9">
      <c r="A349">
        <v>40</v>
      </c>
      <c r="B349">
        <v>12</v>
      </c>
      <c r="C349">
        <v>3875</v>
      </c>
      <c r="D349">
        <v>0.19690322900000001</v>
      </c>
      <c r="E349">
        <v>0.41699999599999998</v>
      </c>
      <c r="F349">
        <v>1929</v>
      </c>
      <c r="G349">
        <v>0.27838257</v>
      </c>
      <c r="H349">
        <v>1946</v>
      </c>
      <c r="I349">
        <v>0.116135664</v>
      </c>
    </row>
    <row r="350" spans="1:9">
      <c r="A350">
        <v>40</v>
      </c>
      <c r="B350">
        <v>15</v>
      </c>
      <c r="C350">
        <v>3876</v>
      </c>
      <c r="D350">
        <v>0.13364292699999999</v>
      </c>
      <c r="E350">
        <v>0.49099999700000002</v>
      </c>
      <c r="F350">
        <v>1938</v>
      </c>
      <c r="G350">
        <v>0.20794633000000001</v>
      </c>
      <c r="H350">
        <v>1938</v>
      </c>
      <c r="I350" s="49">
        <v>5.9339527000000003E-2</v>
      </c>
    </row>
    <row r="351" spans="1:9">
      <c r="A351">
        <v>40</v>
      </c>
      <c r="B351">
        <v>20</v>
      </c>
      <c r="C351">
        <v>3876</v>
      </c>
      <c r="D351" s="49">
        <v>8.5913315399999995E-2</v>
      </c>
      <c r="E351">
        <v>0.59500002900000004</v>
      </c>
      <c r="F351">
        <v>1933</v>
      </c>
      <c r="G351">
        <v>0.142265901</v>
      </c>
      <c r="H351">
        <v>1943</v>
      </c>
      <c r="I351" s="49">
        <v>2.9850745599999999E-2</v>
      </c>
    </row>
    <row r="352" spans="1:9">
      <c r="A352">
        <v>40</v>
      </c>
      <c r="B352">
        <v>25</v>
      </c>
      <c r="C352">
        <v>3876</v>
      </c>
      <c r="D352" s="49">
        <v>7.5335398299999995E-2</v>
      </c>
      <c r="E352">
        <v>0.674000025</v>
      </c>
      <c r="F352">
        <v>1933</v>
      </c>
      <c r="G352">
        <v>0.12984997000000001</v>
      </c>
      <c r="H352">
        <v>1943</v>
      </c>
      <c r="I352" s="49">
        <v>2.11013891E-2</v>
      </c>
    </row>
    <row r="353" spans="1:9">
      <c r="A353">
        <v>40</v>
      </c>
      <c r="B353">
        <v>500</v>
      </c>
      <c r="C353">
        <v>3876</v>
      </c>
      <c r="D353">
        <v>0.22652219200000001</v>
      </c>
      <c r="E353">
        <v>0.91799998299999996</v>
      </c>
      <c r="F353">
        <v>1919</v>
      </c>
      <c r="G353">
        <v>0.42157372799999998</v>
      </c>
      <c r="H353">
        <v>1957</v>
      </c>
      <c r="I353" s="49">
        <v>3.5258047299999998E-2</v>
      </c>
    </row>
    <row r="354" spans="1:9">
      <c r="A354">
        <v>5</v>
      </c>
      <c r="B354">
        <v>6</v>
      </c>
      <c r="C354">
        <v>2816</v>
      </c>
      <c r="D354">
        <v>0.29794034400000002</v>
      </c>
      <c r="E354">
        <v>0.19499999300000001</v>
      </c>
      <c r="F354">
        <v>1406</v>
      </c>
      <c r="G354">
        <v>0.36557608800000002</v>
      </c>
      <c r="H354">
        <v>1410</v>
      </c>
      <c r="I354">
        <v>0.23049645099999999</v>
      </c>
    </row>
    <row r="355" spans="1:9">
      <c r="A355">
        <v>5</v>
      </c>
      <c r="B355">
        <v>7</v>
      </c>
      <c r="C355">
        <v>3662</v>
      </c>
      <c r="D355">
        <v>0.226105958</v>
      </c>
      <c r="E355">
        <v>0.23700000299999999</v>
      </c>
      <c r="F355">
        <v>1828</v>
      </c>
      <c r="G355">
        <v>0.28719914000000002</v>
      </c>
      <c r="H355">
        <v>1834</v>
      </c>
      <c r="I355">
        <v>0.16521264599999999</v>
      </c>
    </row>
    <row r="356" spans="1:9">
      <c r="A356">
        <v>5</v>
      </c>
      <c r="B356">
        <v>8</v>
      </c>
      <c r="C356">
        <v>3799</v>
      </c>
      <c r="D356">
        <v>0.195577785</v>
      </c>
      <c r="E356">
        <v>0.27099999800000002</v>
      </c>
      <c r="F356">
        <v>1890</v>
      </c>
      <c r="G356">
        <v>0.26719576099999998</v>
      </c>
      <c r="H356">
        <v>1909</v>
      </c>
      <c r="I356">
        <v>0.124672607</v>
      </c>
    </row>
    <row r="357" spans="1:9">
      <c r="A357">
        <v>5</v>
      </c>
      <c r="B357">
        <v>9</v>
      </c>
      <c r="C357">
        <v>3866</v>
      </c>
      <c r="D357">
        <v>0.15959648800000001</v>
      </c>
      <c r="E357">
        <v>0.31099999</v>
      </c>
      <c r="F357">
        <v>1927</v>
      </c>
      <c r="G357">
        <v>0.22314478500000001</v>
      </c>
      <c r="H357">
        <v>1939</v>
      </c>
      <c r="I357" s="49">
        <v>9.64414626E-2</v>
      </c>
    </row>
    <row r="358" spans="1:9">
      <c r="A358">
        <v>5</v>
      </c>
      <c r="B358">
        <v>10</v>
      </c>
      <c r="C358">
        <v>3874</v>
      </c>
      <c r="D358">
        <v>0.12364481400000001</v>
      </c>
      <c r="E358">
        <v>0.35499998900000002</v>
      </c>
      <c r="F358">
        <v>1936</v>
      </c>
      <c r="G358">
        <v>0.17407025400000001</v>
      </c>
      <c r="H358">
        <v>1938</v>
      </c>
      <c r="I358" s="49">
        <v>7.32714161E-2</v>
      </c>
    </row>
    <row r="359" spans="1:9">
      <c r="A359">
        <v>5</v>
      </c>
      <c r="B359">
        <v>11</v>
      </c>
      <c r="C359">
        <v>3875</v>
      </c>
      <c r="D359" s="49">
        <v>9.3419358100000002E-2</v>
      </c>
      <c r="E359">
        <v>0.38999998600000002</v>
      </c>
      <c r="F359">
        <v>1932</v>
      </c>
      <c r="G359">
        <v>0.13716356499999999</v>
      </c>
      <c r="H359">
        <v>1943</v>
      </c>
      <c r="I359" s="49">
        <v>4.9922801599999997E-2</v>
      </c>
    </row>
    <row r="360" spans="1:9">
      <c r="A360">
        <v>5</v>
      </c>
      <c r="B360">
        <v>12</v>
      </c>
      <c r="C360">
        <v>3875</v>
      </c>
      <c r="D360" s="49">
        <v>7.6387099900000005E-2</v>
      </c>
      <c r="E360">
        <v>0.41699999599999998</v>
      </c>
      <c r="F360">
        <v>1929</v>
      </c>
      <c r="G360">
        <v>0.111975119</v>
      </c>
      <c r="H360">
        <v>1946</v>
      </c>
      <c r="I360" s="49">
        <v>4.1109967999999997E-2</v>
      </c>
    </row>
    <row r="361" spans="1:9">
      <c r="A361">
        <v>5</v>
      </c>
      <c r="B361">
        <v>15</v>
      </c>
      <c r="C361">
        <v>3876</v>
      </c>
      <c r="D361" s="49">
        <v>3.6893703E-2</v>
      </c>
      <c r="E361">
        <v>0.49099999700000002</v>
      </c>
      <c r="F361">
        <v>1938</v>
      </c>
      <c r="G361" s="49">
        <v>5.8307532199999998E-2</v>
      </c>
      <c r="H361">
        <v>1938</v>
      </c>
      <c r="I361" s="49">
        <v>1.54798757E-2</v>
      </c>
    </row>
    <row r="362" spans="1:9">
      <c r="A362">
        <v>5</v>
      </c>
      <c r="B362">
        <v>20</v>
      </c>
      <c r="C362">
        <v>3876</v>
      </c>
      <c r="D362" s="49">
        <v>2.94117648E-2</v>
      </c>
      <c r="E362">
        <v>0.59500002900000004</v>
      </c>
      <c r="F362">
        <v>1933</v>
      </c>
      <c r="G362" s="49">
        <v>5.5871702699999998E-2</v>
      </c>
      <c r="H362">
        <v>1943</v>
      </c>
      <c r="I362" s="49">
        <v>3.08800815E-3</v>
      </c>
    </row>
    <row r="363" spans="1:9">
      <c r="A363">
        <v>5</v>
      </c>
      <c r="B363">
        <v>25</v>
      </c>
      <c r="C363">
        <v>3876</v>
      </c>
      <c r="D363" s="49">
        <v>3.0443755900000001E-2</v>
      </c>
      <c r="E363">
        <v>0.674000025</v>
      </c>
      <c r="F363">
        <v>1933</v>
      </c>
      <c r="G363" s="49">
        <v>5.8458354300000001E-2</v>
      </c>
      <c r="H363">
        <v>1943</v>
      </c>
      <c r="I363" s="49">
        <v>2.5733402E-3</v>
      </c>
    </row>
    <row r="364" spans="1:9">
      <c r="A364">
        <v>5</v>
      </c>
      <c r="B364">
        <v>500</v>
      </c>
      <c r="C364">
        <v>3876</v>
      </c>
      <c r="D364">
        <v>0.12745098799999999</v>
      </c>
      <c r="E364">
        <v>0.91799998299999996</v>
      </c>
      <c r="F364">
        <v>1919</v>
      </c>
      <c r="G364">
        <v>0.25742575499999998</v>
      </c>
      <c r="H364">
        <v>1957</v>
      </c>
      <c r="I364">
        <v>0</v>
      </c>
    </row>
    <row r="365" spans="1:9">
      <c r="A365">
        <v>10</v>
      </c>
      <c r="B365">
        <v>6</v>
      </c>
      <c r="C365">
        <v>2816</v>
      </c>
      <c r="D365">
        <v>0.37890625</v>
      </c>
      <c r="E365">
        <v>0.19499999300000001</v>
      </c>
      <c r="F365">
        <v>1406</v>
      </c>
      <c r="G365">
        <v>0.44381222100000001</v>
      </c>
      <c r="H365">
        <v>1410</v>
      </c>
      <c r="I365">
        <v>0.314184397</v>
      </c>
    </row>
    <row r="366" spans="1:9">
      <c r="A366">
        <v>10</v>
      </c>
      <c r="B366">
        <v>7</v>
      </c>
      <c r="C366">
        <v>3662</v>
      </c>
      <c r="D366">
        <v>0.29492080199999998</v>
      </c>
      <c r="E366">
        <v>0.23700000299999999</v>
      </c>
      <c r="F366">
        <v>1828</v>
      </c>
      <c r="G366">
        <v>0.35612690400000002</v>
      </c>
      <c r="H366">
        <v>1834</v>
      </c>
      <c r="I366">
        <v>0.23391494199999999</v>
      </c>
    </row>
    <row r="367" spans="1:9">
      <c r="A367">
        <v>10</v>
      </c>
      <c r="B367">
        <v>8</v>
      </c>
      <c r="C367">
        <v>3799</v>
      </c>
      <c r="D367">
        <v>0.25322452200000001</v>
      </c>
      <c r="E367">
        <v>0.27099999800000002</v>
      </c>
      <c r="F367">
        <v>1890</v>
      </c>
      <c r="G367">
        <v>0.324867725</v>
      </c>
      <c r="H367">
        <v>1909</v>
      </c>
      <c r="I367">
        <v>0.182294399</v>
      </c>
    </row>
    <row r="368" spans="1:9">
      <c r="A368">
        <v>10</v>
      </c>
      <c r="B368">
        <v>9</v>
      </c>
      <c r="C368">
        <v>3866</v>
      </c>
      <c r="D368">
        <v>0.20744955500000001</v>
      </c>
      <c r="E368">
        <v>0.31099999</v>
      </c>
      <c r="F368">
        <v>1927</v>
      </c>
      <c r="G368">
        <v>0.27867150299999999</v>
      </c>
      <c r="H368">
        <v>1939</v>
      </c>
      <c r="I368">
        <v>0.136668384</v>
      </c>
    </row>
    <row r="369" spans="1:9">
      <c r="A369">
        <v>10</v>
      </c>
      <c r="B369">
        <v>10</v>
      </c>
      <c r="C369">
        <v>3874</v>
      </c>
      <c r="D369">
        <v>0.16726897700000001</v>
      </c>
      <c r="E369">
        <v>0.35499998900000002</v>
      </c>
      <c r="F369">
        <v>1936</v>
      </c>
      <c r="G369">
        <v>0.23760330700000001</v>
      </c>
      <c r="H369">
        <v>1938</v>
      </c>
      <c r="I369" s="49">
        <v>9.7007222500000004E-2</v>
      </c>
    </row>
    <row r="370" spans="1:9">
      <c r="A370">
        <v>10</v>
      </c>
      <c r="B370">
        <v>11</v>
      </c>
      <c r="C370">
        <v>3875</v>
      </c>
      <c r="D370">
        <v>0.13341934999999999</v>
      </c>
      <c r="E370">
        <v>0.38999998600000002</v>
      </c>
      <c r="F370">
        <v>1932</v>
      </c>
      <c r="G370">
        <v>0.194616973</v>
      </c>
      <c r="H370">
        <v>1943</v>
      </c>
      <c r="I370" s="49">
        <v>7.2568193099999997E-2</v>
      </c>
    </row>
    <row r="371" spans="1:9">
      <c r="A371">
        <v>10</v>
      </c>
      <c r="B371">
        <v>12</v>
      </c>
      <c r="C371">
        <v>3875</v>
      </c>
      <c r="D371">
        <v>0.10735484200000001</v>
      </c>
      <c r="E371">
        <v>0.41699999599999998</v>
      </c>
      <c r="F371">
        <v>1929</v>
      </c>
      <c r="G371">
        <v>0.16070503</v>
      </c>
      <c r="H371">
        <v>1946</v>
      </c>
      <c r="I371" s="49">
        <v>5.4470710499999998E-2</v>
      </c>
    </row>
    <row r="372" spans="1:9">
      <c r="A372">
        <v>10</v>
      </c>
      <c r="B372">
        <v>15</v>
      </c>
      <c r="C372">
        <v>3876</v>
      </c>
      <c r="D372" s="49">
        <v>6.0887511800000002E-2</v>
      </c>
      <c r="E372">
        <v>0.49099999700000002</v>
      </c>
      <c r="F372">
        <v>1938</v>
      </c>
      <c r="G372" s="49">
        <v>9.2363260700000005E-2</v>
      </c>
      <c r="H372">
        <v>1938</v>
      </c>
      <c r="I372" s="49">
        <v>2.94117648E-2</v>
      </c>
    </row>
    <row r="373" spans="1:9">
      <c r="A373">
        <v>10</v>
      </c>
      <c r="B373">
        <v>20</v>
      </c>
      <c r="C373">
        <v>3876</v>
      </c>
      <c r="D373" s="49">
        <v>4.0763672399999999E-2</v>
      </c>
      <c r="E373">
        <v>0.59500002900000004</v>
      </c>
      <c r="F373">
        <v>1933</v>
      </c>
      <c r="G373" s="49">
        <v>7.3978275100000004E-2</v>
      </c>
      <c r="H373">
        <v>1943</v>
      </c>
      <c r="I373" s="49">
        <v>7.7200206000000004E-3</v>
      </c>
    </row>
    <row r="374" spans="1:9">
      <c r="A374">
        <v>10</v>
      </c>
      <c r="B374">
        <v>25</v>
      </c>
      <c r="C374">
        <v>3876</v>
      </c>
      <c r="D374" s="49">
        <v>3.4571722100000001E-2</v>
      </c>
      <c r="E374">
        <v>0.674000025</v>
      </c>
      <c r="F374">
        <v>1933</v>
      </c>
      <c r="G374" s="49">
        <v>6.2596999099999995E-2</v>
      </c>
      <c r="H374">
        <v>1943</v>
      </c>
      <c r="I374" s="49">
        <v>6.6906847100000003E-3</v>
      </c>
    </row>
    <row r="375" spans="1:9">
      <c r="A375">
        <v>10</v>
      </c>
      <c r="B375">
        <v>500</v>
      </c>
      <c r="C375">
        <v>3876</v>
      </c>
      <c r="D375">
        <v>0.12745098799999999</v>
      </c>
      <c r="E375">
        <v>0.91799998299999996</v>
      </c>
      <c r="F375">
        <v>1919</v>
      </c>
      <c r="G375">
        <v>0.25742575499999998</v>
      </c>
      <c r="H375">
        <v>1957</v>
      </c>
      <c r="I375">
        <v>0</v>
      </c>
    </row>
    <row r="376" spans="1:9">
      <c r="A376">
        <v>20</v>
      </c>
      <c r="B376">
        <v>6</v>
      </c>
      <c r="C376">
        <v>2816</v>
      </c>
      <c r="D376">
        <v>0.47443181299999998</v>
      </c>
      <c r="E376">
        <v>0.19499999300000001</v>
      </c>
      <c r="F376">
        <v>1406</v>
      </c>
      <c r="G376">
        <v>0.54338550600000002</v>
      </c>
      <c r="H376">
        <v>1410</v>
      </c>
      <c r="I376">
        <v>0.40567377199999999</v>
      </c>
    </row>
    <row r="377" spans="1:9">
      <c r="A377">
        <v>20</v>
      </c>
      <c r="B377">
        <v>7</v>
      </c>
      <c r="C377">
        <v>3662</v>
      </c>
      <c r="D377">
        <v>0.371927917</v>
      </c>
      <c r="E377">
        <v>0.23700000299999999</v>
      </c>
      <c r="F377">
        <v>1828</v>
      </c>
      <c r="G377">
        <v>0.44365426899999999</v>
      </c>
      <c r="H377">
        <v>1834</v>
      </c>
      <c r="I377">
        <v>0.30043619900000001</v>
      </c>
    </row>
    <row r="378" spans="1:9">
      <c r="A378">
        <v>20</v>
      </c>
      <c r="B378">
        <v>8</v>
      </c>
      <c r="C378">
        <v>3799</v>
      </c>
      <c r="D378">
        <v>0.321663588</v>
      </c>
      <c r="E378">
        <v>0.27099999800000002</v>
      </c>
      <c r="F378">
        <v>1890</v>
      </c>
      <c r="G378">
        <v>0.40846559399999999</v>
      </c>
      <c r="H378">
        <v>1909</v>
      </c>
      <c r="I378">
        <v>0.235725507</v>
      </c>
    </row>
    <row r="379" spans="1:9">
      <c r="A379">
        <v>20</v>
      </c>
      <c r="B379">
        <v>9</v>
      </c>
      <c r="C379">
        <v>3866</v>
      </c>
      <c r="D379">
        <v>0.26978790800000002</v>
      </c>
      <c r="E379">
        <v>0.31099999</v>
      </c>
      <c r="F379">
        <v>1927</v>
      </c>
      <c r="G379">
        <v>0.353918016</v>
      </c>
      <c r="H379">
        <v>1939</v>
      </c>
      <c r="I379">
        <v>0.186178446</v>
      </c>
    </row>
    <row r="380" spans="1:9">
      <c r="A380">
        <v>20</v>
      </c>
      <c r="B380">
        <v>10</v>
      </c>
      <c r="C380">
        <v>3874</v>
      </c>
      <c r="D380">
        <v>0.213990703</v>
      </c>
      <c r="E380">
        <v>0.35499998900000002</v>
      </c>
      <c r="F380">
        <v>1936</v>
      </c>
      <c r="G380">
        <v>0.29390495999999999</v>
      </c>
      <c r="H380">
        <v>1938</v>
      </c>
      <c r="I380">
        <v>0.13415892400000001</v>
      </c>
    </row>
    <row r="381" spans="1:9">
      <c r="A381">
        <v>20</v>
      </c>
      <c r="B381">
        <v>11</v>
      </c>
      <c r="C381">
        <v>3875</v>
      </c>
      <c r="D381">
        <v>0.173935488</v>
      </c>
      <c r="E381">
        <v>0.38999998600000002</v>
      </c>
      <c r="F381">
        <v>1932</v>
      </c>
      <c r="G381">
        <v>0.25051760699999998</v>
      </c>
      <c r="H381">
        <v>1943</v>
      </c>
      <c r="I381" s="49">
        <v>9.7786925699999999E-2</v>
      </c>
    </row>
    <row r="382" spans="1:9">
      <c r="A382">
        <v>20</v>
      </c>
      <c r="B382">
        <v>12</v>
      </c>
      <c r="C382">
        <v>3875</v>
      </c>
      <c r="D382">
        <v>0.14709676799999999</v>
      </c>
      <c r="E382">
        <v>0.41699999599999998</v>
      </c>
      <c r="F382">
        <v>1929</v>
      </c>
      <c r="G382">
        <v>0.21824780099999999</v>
      </c>
      <c r="H382">
        <v>1946</v>
      </c>
      <c r="I382" s="49">
        <v>7.6567314600000005E-2</v>
      </c>
    </row>
    <row r="383" spans="1:9">
      <c r="A383">
        <v>20</v>
      </c>
      <c r="B383">
        <v>15</v>
      </c>
      <c r="C383">
        <v>3876</v>
      </c>
      <c r="D383" s="49">
        <v>9.1073274600000004E-2</v>
      </c>
      <c r="E383">
        <v>0.49099999700000002</v>
      </c>
      <c r="F383">
        <v>1938</v>
      </c>
      <c r="G383">
        <v>0.13777089100000001</v>
      </c>
      <c r="H383">
        <v>1938</v>
      </c>
      <c r="I383" s="49">
        <v>4.4375643100000001E-2</v>
      </c>
    </row>
    <row r="384" spans="1:9">
      <c r="A384">
        <v>20</v>
      </c>
      <c r="B384">
        <v>20</v>
      </c>
      <c r="C384">
        <v>3876</v>
      </c>
      <c r="D384" s="49">
        <v>5.8307532199999998E-2</v>
      </c>
      <c r="E384">
        <v>0.59500002900000004</v>
      </c>
      <c r="F384">
        <v>1933</v>
      </c>
      <c r="G384" s="49">
        <v>9.9327467399999994E-2</v>
      </c>
      <c r="H384">
        <v>1943</v>
      </c>
      <c r="I384" s="49">
        <v>1.7498712999999999E-2</v>
      </c>
    </row>
    <row r="385" spans="1:9">
      <c r="A385">
        <v>20</v>
      </c>
      <c r="B385">
        <v>25</v>
      </c>
      <c r="C385">
        <v>3876</v>
      </c>
      <c r="D385" s="49">
        <v>4.6181630299999998E-2</v>
      </c>
      <c r="E385">
        <v>0.674000025</v>
      </c>
      <c r="F385">
        <v>1933</v>
      </c>
      <c r="G385" s="49">
        <v>7.7599585099999993E-2</v>
      </c>
      <c r="H385">
        <v>1943</v>
      </c>
      <c r="I385" s="49">
        <v>1.49253728E-2</v>
      </c>
    </row>
    <row r="386" spans="1:9">
      <c r="A386">
        <v>20</v>
      </c>
      <c r="B386">
        <v>500</v>
      </c>
      <c r="C386">
        <v>3876</v>
      </c>
      <c r="D386">
        <v>0.12745098799999999</v>
      </c>
      <c r="E386">
        <v>0.91799998299999996</v>
      </c>
      <c r="F386">
        <v>1919</v>
      </c>
      <c r="G386">
        <v>0.25742575499999998</v>
      </c>
      <c r="H386">
        <v>1957</v>
      </c>
      <c r="I386">
        <v>0</v>
      </c>
    </row>
    <row r="387" spans="1:9">
      <c r="A387">
        <v>40</v>
      </c>
      <c r="B387">
        <v>6</v>
      </c>
      <c r="C387">
        <v>2816</v>
      </c>
      <c r="D387">
        <v>0.5546875</v>
      </c>
      <c r="E387">
        <v>0.19499999300000001</v>
      </c>
      <c r="F387">
        <v>1406</v>
      </c>
      <c r="G387">
        <v>0.63086772000000002</v>
      </c>
      <c r="H387">
        <v>1410</v>
      </c>
      <c r="I387">
        <v>0.47872340699999999</v>
      </c>
    </row>
    <row r="388" spans="1:9">
      <c r="A388">
        <v>40</v>
      </c>
      <c r="B388">
        <v>7</v>
      </c>
      <c r="C388">
        <v>3662</v>
      </c>
      <c r="D388">
        <v>0.446204245</v>
      </c>
      <c r="E388">
        <v>0.23700000299999999</v>
      </c>
      <c r="F388">
        <v>1828</v>
      </c>
      <c r="G388">
        <v>0.532275736</v>
      </c>
      <c r="H388">
        <v>1834</v>
      </c>
      <c r="I388">
        <v>0.36041438599999998</v>
      </c>
    </row>
    <row r="389" spans="1:9">
      <c r="A389">
        <v>40</v>
      </c>
      <c r="B389">
        <v>8</v>
      </c>
      <c r="C389">
        <v>3799</v>
      </c>
      <c r="D389">
        <v>0.39168202899999999</v>
      </c>
      <c r="E389">
        <v>0.27099999800000002</v>
      </c>
      <c r="F389">
        <v>1890</v>
      </c>
      <c r="G389">
        <v>0.48677247800000001</v>
      </c>
      <c r="H389">
        <v>1909</v>
      </c>
      <c r="I389">
        <v>0.29753798199999998</v>
      </c>
    </row>
    <row r="390" spans="1:9">
      <c r="A390">
        <v>40</v>
      </c>
      <c r="B390">
        <v>9</v>
      </c>
      <c r="C390">
        <v>3866</v>
      </c>
      <c r="D390">
        <v>0.33626487900000002</v>
      </c>
      <c r="E390">
        <v>0.31099999</v>
      </c>
      <c r="F390">
        <v>1927</v>
      </c>
      <c r="G390">
        <v>0.438505441</v>
      </c>
      <c r="H390">
        <v>1939</v>
      </c>
      <c r="I390">
        <v>0.23465703399999999</v>
      </c>
    </row>
    <row r="391" spans="1:9">
      <c r="A391">
        <v>40</v>
      </c>
      <c r="B391">
        <v>10</v>
      </c>
      <c r="C391">
        <v>3874</v>
      </c>
      <c r="D391">
        <v>0.27826535699999999</v>
      </c>
      <c r="E391">
        <v>0.35499998900000002</v>
      </c>
      <c r="F391">
        <v>1936</v>
      </c>
      <c r="G391">
        <v>0.37861570700000002</v>
      </c>
      <c r="H391">
        <v>1938</v>
      </c>
      <c r="I391">
        <v>0.17801856999999999</v>
      </c>
    </row>
    <row r="392" spans="1:9">
      <c r="A392">
        <v>40</v>
      </c>
      <c r="B392">
        <v>11</v>
      </c>
      <c r="C392">
        <v>3875</v>
      </c>
      <c r="D392">
        <v>0.23174193500000001</v>
      </c>
      <c r="E392">
        <v>0.38999998600000002</v>
      </c>
      <c r="F392">
        <v>1932</v>
      </c>
      <c r="G392">
        <v>0.32660454500000002</v>
      </c>
      <c r="H392">
        <v>1943</v>
      </c>
      <c r="I392">
        <v>0.13741636300000001</v>
      </c>
    </row>
    <row r="393" spans="1:9">
      <c r="A393">
        <v>40</v>
      </c>
      <c r="B393">
        <v>12</v>
      </c>
      <c r="C393">
        <v>3875</v>
      </c>
      <c r="D393">
        <v>0.20051613500000001</v>
      </c>
      <c r="E393">
        <v>0.41699999599999998</v>
      </c>
      <c r="F393">
        <v>1929</v>
      </c>
      <c r="G393">
        <v>0.29963710900000001</v>
      </c>
      <c r="H393">
        <v>1946</v>
      </c>
      <c r="I393">
        <v>0.10226105200000001</v>
      </c>
    </row>
    <row r="394" spans="1:9">
      <c r="A394">
        <v>40</v>
      </c>
      <c r="B394">
        <v>15</v>
      </c>
      <c r="C394">
        <v>3876</v>
      </c>
      <c r="D394">
        <v>0.13338492800000001</v>
      </c>
      <c r="E394">
        <v>0.49099999700000002</v>
      </c>
      <c r="F394">
        <v>1938</v>
      </c>
      <c r="G394">
        <v>0.21052631699999999</v>
      </c>
      <c r="H394">
        <v>1938</v>
      </c>
      <c r="I394" s="49">
        <v>5.6243550000000003E-2</v>
      </c>
    </row>
    <row r="395" spans="1:9">
      <c r="A395">
        <v>40</v>
      </c>
      <c r="B395">
        <v>20</v>
      </c>
      <c r="C395">
        <v>3876</v>
      </c>
      <c r="D395" s="49">
        <v>9.0557277199999994E-2</v>
      </c>
      <c r="E395">
        <v>0.59500002900000004</v>
      </c>
      <c r="F395">
        <v>1933</v>
      </c>
      <c r="G395">
        <v>0.15157786000000001</v>
      </c>
      <c r="H395">
        <v>1943</v>
      </c>
      <c r="I395" s="49">
        <v>2.9850745599999999E-2</v>
      </c>
    </row>
    <row r="396" spans="1:9">
      <c r="A396">
        <v>40</v>
      </c>
      <c r="B396">
        <v>25</v>
      </c>
      <c r="C396">
        <v>3876</v>
      </c>
      <c r="D396" s="49">
        <v>7.1207433900000006E-2</v>
      </c>
      <c r="E396">
        <v>0.674000025</v>
      </c>
      <c r="F396">
        <v>1933</v>
      </c>
      <c r="G396">
        <v>0.12053802600000001</v>
      </c>
      <c r="H396">
        <v>1943</v>
      </c>
      <c r="I396" s="49">
        <v>2.2130725899999999E-2</v>
      </c>
    </row>
    <row r="397" spans="1:9">
      <c r="A397">
        <v>40</v>
      </c>
      <c r="B397">
        <v>500</v>
      </c>
      <c r="C397">
        <v>3876</v>
      </c>
      <c r="D397">
        <v>0.22652219200000001</v>
      </c>
      <c r="E397">
        <v>0.91799998299999996</v>
      </c>
      <c r="F397">
        <v>1919</v>
      </c>
      <c r="G397">
        <v>0.42157372799999998</v>
      </c>
      <c r="H397">
        <v>1957</v>
      </c>
      <c r="I397" s="49">
        <v>3.5258047299999998E-2</v>
      </c>
    </row>
    <row r="398" spans="1:9">
      <c r="A398">
        <v>5</v>
      </c>
      <c r="B398">
        <v>6</v>
      </c>
      <c r="C398">
        <v>2816</v>
      </c>
      <c r="D398">
        <v>0.31605112600000002</v>
      </c>
      <c r="E398">
        <v>0.19499999300000001</v>
      </c>
      <c r="F398">
        <v>1406</v>
      </c>
      <c r="G398">
        <v>0.37695589699999998</v>
      </c>
      <c r="H398">
        <v>1410</v>
      </c>
      <c r="I398">
        <v>0.255319148</v>
      </c>
    </row>
    <row r="399" spans="1:9">
      <c r="A399">
        <v>5</v>
      </c>
      <c r="B399">
        <v>7</v>
      </c>
      <c r="C399">
        <v>3662</v>
      </c>
      <c r="D399">
        <v>0.23975969899999999</v>
      </c>
      <c r="E399">
        <v>0.23700000299999999</v>
      </c>
      <c r="F399">
        <v>1828</v>
      </c>
      <c r="G399">
        <v>0.29595187299999998</v>
      </c>
      <c r="H399">
        <v>1834</v>
      </c>
      <c r="I399">
        <v>0.18375136</v>
      </c>
    </row>
    <row r="400" spans="1:9">
      <c r="A400">
        <v>5</v>
      </c>
      <c r="B400">
        <v>8</v>
      </c>
      <c r="C400">
        <v>3799</v>
      </c>
      <c r="D400">
        <v>0.195314556</v>
      </c>
      <c r="E400">
        <v>0.27099999800000002</v>
      </c>
      <c r="F400">
        <v>1890</v>
      </c>
      <c r="G400">
        <v>0.24814814299999999</v>
      </c>
      <c r="H400">
        <v>1909</v>
      </c>
      <c r="I400">
        <v>0.14300681700000001</v>
      </c>
    </row>
    <row r="401" spans="1:9">
      <c r="A401">
        <v>5</v>
      </c>
      <c r="B401">
        <v>9</v>
      </c>
      <c r="C401">
        <v>3866</v>
      </c>
      <c r="D401">
        <v>0.151836529</v>
      </c>
      <c r="E401">
        <v>0.31099999</v>
      </c>
      <c r="F401">
        <v>1927</v>
      </c>
      <c r="G401">
        <v>0.20965230500000001</v>
      </c>
      <c r="H401">
        <v>1939</v>
      </c>
      <c r="I401" s="49">
        <v>9.4378545899999999E-2</v>
      </c>
    </row>
    <row r="402" spans="1:9">
      <c r="A402">
        <v>5</v>
      </c>
      <c r="B402">
        <v>10</v>
      </c>
      <c r="C402">
        <v>3874</v>
      </c>
      <c r="D402">
        <v>0.115126483</v>
      </c>
      <c r="E402">
        <v>0.35499998900000002</v>
      </c>
      <c r="F402">
        <v>1936</v>
      </c>
      <c r="G402">
        <v>0.16787190699999999</v>
      </c>
      <c r="H402">
        <v>1938</v>
      </c>
      <c r="I402" s="49">
        <v>6.2435500300000002E-2</v>
      </c>
    </row>
    <row r="403" spans="1:9">
      <c r="A403">
        <v>5</v>
      </c>
      <c r="B403">
        <v>11</v>
      </c>
      <c r="C403">
        <v>3875</v>
      </c>
      <c r="D403" s="49">
        <v>9.0064518199999999E-2</v>
      </c>
      <c r="E403">
        <v>0.38999998600000002</v>
      </c>
      <c r="F403">
        <v>1932</v>
      </c>
      <c r="G403">
        <v>0.138198763</v>
      </c>
      <c r="H403">
        <v>1943</v>
      </c>
      <c r="I403" s="49">
        <v>4.2202778199999999E-2</v>
      </c>
    </row>
    <row r="404" spans="1:9">
      <c r="A404">
        <v>5</v>
      </c>
      <c r="B404">
        <v>12</v>
      </c>
      <c r="C404">
        <v>3875</v>
      </c>
      <c r="D404" s="49">
        <v>7.7935486999999998E-2</v>
      </c>
      <c r="E404">
        <v>0.41699999599999998</v>
      </c>
      <c r="F404">
        <v>1929</v>
      </c>
      <c r="G404">
        <v>0.12130637499999999</v>
      </c>
      <c r="H404">
        <v>1946</v>
      </c>
      <c r="I404" s="49">
        <v>3.4943472599999997E-2</v>
      </c>
    </row>
    <row r="405" spans="1:9">
      <c r="A405">
        <v>5</v>
      </c>
      <c r="B405">
        <v>15</v>
      </c>
      <c r="C405">
        <v>3876</v>
      </c>
      <c r="D405" s="49">
        <v>5.0825592099999997E-2</v>
      </c>
      <c r="E405">
        <v>0.49099999700000002</v>
      </c>
      <c r="F405">
        <v>1938</v>
      </c>
      <c r="G405" s="49">
        <v>8.4623321900000006E-2</v>
      </c>
      <c r="H405">
        <v>1938</v>
      </c>
      <c r="I405" s="49">
        <v>1.7027864199999999E-2</v>
      </c>
    </row>
    <row r="406" spans="1:9">
      <c r="A406">
        <v>5</v>
      </c>
      <c r="B406">
        <v>20</v>
      </c>
      <c r="C406">
        <v>3876</v>
      </c>
      <c r="D406" s="49">
        <v>3.7151701699999998E-2</v>
      </c>
      <c r="E406">
        <v>0.59500002900000004</v>
      </c>
      <c r="F406">
        <v>1933</v>
      </c>
      <c r="G406" s="49">
        <v>6.6218316599999993E-2</v>
      </c>
      <c r="H406">
        <v>1943</v>
      </c>
      <c r="I406" s="49">
        <v>8.2346890100000007E-3</v>
      </c>
    </row>
    <row r="407" spans="1:9">
      <c r="A407">
        <v>5</v>
      </c>
      <c r="B407">
        <v>25</v>
      </c>
      <c r="C407">
        <v>3876</v>
      </c>
      <c r="D407" s="49">
        <v>3.0701754599999999E-2</v>
      </c>
      <c r="E407">
        <v>0.674000025</v>
      </c>
      <c r="F407">
        <v>1933</v>
      </c>
      <c r="G407" s="49">
        <v>5.4837040599999998E-2</v>
      </c>
      <c r="H407">
        <v>1943</v>
      </c>
      <c r="I407" s="49">
        <v>6.6906847100000003E-3</v>
      </c>
    </row>
    <row r="408" spans="1:9">
      <c r="A408">
        <v>5</v>
      </c>
      <c r="B408">
        <v>500</v>
      </c>
      <c r="C408">
        <v>3876</v>
      </c>
      <c r="D408">
        <v>0.12745098799999999</v>
      </c>
      <c r="E408">
        <v>0.91799998299999996</v>
      </c>
      <c r="F408">
        <v>1919</v>
      </c>
      <c r="G408">
        <v>0.25742575499999998</v>
      </c>
      <c r="H408">
        <v>1957</v>
      </c>
      <c r="I408">
        <v>0</v>
      </c>
    </row>
    <row r="409" spans="1:9">
      <c r="A409">
        <v>10</v>
      </c>
      <c r="B409">
        <v>6</v>
      </c>
      <c r="C409">
        <v>2816</v>
      </c>
      <c r="D409">
        <v>0.38778409400000002</v>
      </c>
      <c r="E409">
        <v>0.19499999300000001</v>
      </c>
      <c r="F409">
        <v>1406</v>
      </c>
      <c r="G409">
        <v>0.45803698900000001</v>
      </c>
      <c r="H409">
        <v>1410</v>
      </c>
      <c r="I409">
        <v>0.31773048599999998</v>
      </c>
    </row>
    <row r="410" spans="1:9">
      <c r="A410">
        <v>10</v>
      </c>
      <c r="B410">
        <v>7</v>
      </c>
      <c r="C410">
        <v>3662</v>
      </c>
      <c r="D410">
        <v>0.31185144199999998</v>
      </c>
      <c r="E410">
        <v>0.23700000299999999</v>
      </c>
      <c r="F410">
        <v>1828</v>
      </c>
      <c r="G410">
        <v>0.37363237100000002</v>
      </c>
      <c r="H410">
        <v>1834</v>
      </c>
      <c r="I410">
        <v>0.25027263199999999</v>
      </c>
    </row>
    <row r="411" spans="1:9">
      <c r="A411">
        <v>10</v>
      </c>
      <c r="B411">
        <v>8</v>
      </c>
      <c r="C411">
        <v>3799</v>
      </c>
      <c r="D411">
        <v>0.25717294200000002</v>
      </c>
      <c r="E411">
        <v>0.27099999800000002</v>
      </c>
      <c r="F411">
        <v>1890</v>
      </c>
      <c r="G411">
        <v>0.32010582100000001</v>
      </c>
      <c r="H411">
        <v>1909</v>
      </c>
      <c r="I411">
        <v>0.19486641900000001</v>
      </c>
    </row>
    <row r="412" spans="1:9">
      <c r="A412">
        <v>10</v>
      </c>
      <c r="B412">
        <v>9</v>
      </c>
      <c r="C412">
        <v>3866</v>
      </c>
      <c r="D412">
        <v>0.20331092200000001</v>
      </c>
      <c r="E412">
        <v>0.31099999</v>
      </c>
      <c r="F412">
        <v>1927</v>
      </c>
      <c r="G412">
        <v>0.27763363699999999</v>
      </c>
      <c r="H412">
        <v>1939</v>
      </c>
      <c r="I412">
        <v>0.129448175</v>
      </c>
    </row>
    <row r="413" spans="1:9">
      <c r="A413">
        <v>10</v>
      </c>
      <c r="B413">
        <v>10</v>
      </c>
      <c r="C413">
        <v>3874</v>
      </c>
      <c r="D413">
        <v>0.15849252</v>
      </c>
      <c r="E413">
        <v>0.35499998900000002</v>
      </c>
      <c r="F413">
        <v>1936</v>
      </c>
      <c r="G413">
        <v>0.22572314700000001</v>
      </c>
      <c r="H413">
        <v>1938</v>
      </c>
      <c r="I413" s="49">
        <v>9.13312659E-2</v>
      </c>
    </row>
    <row r="414" spans="1:9">
      <c r="A414">
        <v>10</v>
      </c>
      <c r="B414">
        <v>11</v>
      </c>
      <c r="C414">
        <v>3875</v>
      </c>
      <c r="D414">
        <v>0.122838713</v>
      </c>
      <c r="E414">
        <v>0.38999998600000002</v>
      </c>
      <c r="F414">
        <v>1932</v>
      </c>
      <c r="G414">
        <v>0.187370598</v>
      </c>
      <c r="H414">
        <v>1943</v>
      </c>
      <c r="I414" s="49">
        <v>5.8672156199999999E-2</v>
      </c>
    </row>
    <row r="415" spans="1:9">
      <c r="A415">
        <v>10</v>
      </c>
      <c r="B415">
        <v>12</v>
      </c>
      <c r="C415">
        <v>3875</v>
      </c>
      <c r="D415">
        <v>0.104516126</v>
      </c>
      <c r="E415">
        <v>0.41699999599999998</v>
      </c>
      <c r="F415">
        <v>1929</v>
      </c>
      <c r="G415">
        <v>0.164852262</v>
      </c>
      <c r="H415">
        <v>1946</v>
      </c>
      <c r="I415" s="49">
        <v>4.4707089700000001E-2</v>
      </c>
    </row>
    <row r="416" spans="1:9">
      <c r="A416">
        <v>10</v>
      </c>
      <c r="B416">
        <v>15</v>
      </c>
      <c r="C416">
        <v>3876</v>
      </c>
      <c r="D416" s="49">
        <v>6.7079462100000001E-2</v>
      </c>
      <c r="E416">
        <v>0.49099999700000002</v>
      </c>
      <c r="F416">
        <v>1938</v>
      </c>
      <c r="G416">
        <v>0.10990712</v>
      </c>
      <c r="H416">
        <v>1938</v>
      </c>
      <c r="I416" s="49">
        <v>2.4251805599999999E-2</v>
      </c>
    </row>
    <row r="417" spans="1:9">
      <c r="A417">
        <v>10</v>
      </c>
      <c r="B417">
        <v>20</v>
      </c>
      <c r="C417">
        <v>3876</v>
      </c>
      <c r="D417" s="49">
        <v>4.6181630299999998E-2</v>
      </c>
      <c r="E417">
        <v>0.59500002900000004</v>
      </c>
      <c r="F417">
        <v>1933</v>
      </c>
      <c r="G417" s="49">
        <v>8.0186240399999997E-2</v>
      </c>
      <c r="H417">
        <v>1943</v>
      </c>
      <c r="I417" s="49">
        <v>1.23520326E-2</v>
      </c>
    </row>
    <row r="418" spans="1:9">
      <c r="A418">
        <v>10</v>
      </c>
      <c r="B418">
        <v>25</v>
      </c>
      <c r="C418">
        <v>3876</v>
      </c>
      <c r="D418" s="49">
        <v>3.63777094E-2</v>
      </c>
      <c r="E418">
        <v>0.674000025</v>
      </c>
      <c r="F418">
        <v>1933</v>
      </c>
      <c r="G418" s="49">
        <v>6.1562337000000002E-2</v>
      </c>
      <c r="H418">
        <v>1943</v>
      </c>
      <c r="I418" s="49">
        <v>1.1322696700000001E-2</v>
      </c>
    </row>
    <row r="419" spans="1:9">
      <c r="A419">
        <v>10</v>
      </c>
      <c r="B419">
        <v>500</v>
      </c>
      <c r="C419">
        <v>3876</v>
      </c>
      <c r="D419">
        <v>0.12745098799999999</v>
      </c>
      <c r="E419">
        <v>0.91799998299999996</v>
      </c>
      <c r="F419">
        <v>1919</v>
      </c>
      <c r="G419">
        <v>0.25742575499999998</v>
      </c>
      <c r="H419">
        <v>1957</v>
      </c>
      <c r="I419">
        <v>0</v>
      </c>
    </row>
    <row r="420" spans="1:9">
      <c r="A420">
        <v>20</v>
      </c>
      <c r="B420">
        <v>6</v>
      </c>
      <c r="C420">
        <v>2816</v>
      </c>
      <c r="D420">
        <v>0.48188921800000001</v>
      </c>
      <c r="E420">
        <v>0.19499999300000001</v>
      </c>
      <c r="F420">
        <v>1406</v>
      </c>
      <c r="G420">
        <v>0.56116640600000001</v>
      </c>
      <c r="H420">
        <v>1410</v>
      </c>
      <c r="I420">
        <v>0.40283688899999998</v>
      </c>
    </row>
    <row r="421" spans="1:9">
      <c r="A421">
        <v>20</v>
      </c>
      <c r="B421">
        <v>7</v>
      </c>
      <c r="C421">
        <v>3662</v>
      </c>
      <c r="D421">
        <v>0.38885855699999999</v>
      </c>
      <c r="E421">
        <v>0.23700000299999999</v>
      </c>
      <c r="F421">
        <v>1828</v>
      </c>
      <c r="G421">
        <v>0.47045952099999999</v>
      </c>
      <c r="H421">
        <v>1834</v>
      </c>
      <c r="I421">
        <v>0.30752453200000002</v>
      </c>
    </row>
    <row r="422" spans="1:9">
      <c r="A422">
        <v>20</v>
      </c>
      <c r="B422">
        <v>8</v>
      </c>
      <c r="C422">
        <v>3799</v>
      </c>
      <c r="D422">
        <v>0.32824426899999998</v>
      </c>
      <c r="E422">
        <v>0.27099999800000002</v>
      </c>
      <c r="F422">
        <v>1890</v>
      </c>
      <c r="G422">
        <v>0.413756609</v>
      </c>
      <c r="H422">
        <v>1909</v>
      </c>
      <c r="I422">
        <v>0.24358302400000001</v>
      </c>
    </row>
    <row r="423" spans="1:9">
      <c r="A423">
        <v>20</v>
      </c>
      <c r="B423">
        <v>9</v>
      </c>
      <c r="C423">
        <v>3866</v>
      </c>
      <c r="D423">
        <v>0.27858251299999998</v>
      </c>
      <c r="E423">
        <v>0.31099999</v>
      </c>
      <c r="F423">
        <v>1927</v>
      </c>
      <c r="G423">
        <v>0.37104308600000002</v>
      </c>
      <c r="H423">
        <v>1939</v>
      </c>
      <c r="I423">
        <v>0.18669417499999999</v>
      </c>
    </row>
    <row r="424" spans="1:9">
      <c r="A424">
        <v>20</v>
      </c>
      <c r="B424">
        <v>10</v>
      </c>
      <c r="C424">
        <v>3874</v>
      </c>
      <c r="D424">
        <v>0.226381004</v>
      </c>
      <c r="E424">
        <v>0.35499998900000002</v>
      </c>
      <c r="F424">
        <v>1936</v>
      </c>
      <c r="G424">
        <v>0.315082639</v>
      </c>
      <c r="H424">
        <v>1938</v>
      </c>
      <c r="I424">
        <v>0.13777089100000001</v>
      </c>
    </row>
    <row r="425" spans="1:9">
      <c r="A425">
        <v>20</v>
      </c>
      <c r="B425">
        <v>11</v>
      </c>
      <c r="C425">
        <v>3875</v>
      </c>
      <c r="D425">
        <v>0.18554838000000001</v>
      </c>
      <c r="E425">
        <v>0.38999998600000002</v>
      </c>
      <c r="F425">
        <v>1932</v>
      </c>
      <c r="G425">
        <v>0.26397514300000002</v>
      </c>
      <c r="H425">
        <v>1943</v>
      </c>
      <c r="I425">
        <v>0.107565619</v>
      </c>
    </row>
    <row r="426" spans="1:9">
      <c r="A426">
        <v>20</v>
      </c>
      <c r="B426">
        <v>12</v>
      </c>
      <c r="C426">
        <v>3875</v>
      </c>
      <c r="D426">
        <v>0.15638709100000001</v>
      </c>
      <c r="E426">
        <v>0.41699999599999998</v>
      </c>
      <c r="F426">
        <v>1929</v>
      </c>
      <c r="G426">
        <v>0.23120787700000001</v>
      </c>
      <c r="H426">
        <v>1946</v>
      </c>
      <c r="I426" s="49">
        <v>8.2219935999999993E-2</v>
      </c>
    </row>
    <row r="427" spans="1:9">
      <c r="A427">
        <v>20</v>
      </c>
      <c r="B427">
        <v>15</v>
      </c>
      <c r="C427">
        <v>3876</v>
      </c>
      <c r="D427">
        <v>0.10294117799999999</v>
      </c>
      <c r="E427">
        <v>0.49099999700000002</v>
      </c>
      <c r="F427">
        <v>1938</v>
      </c>
      <c r="G427">
        <v>0.15221878899999999</v>
      </c>
      <c r="H427">
        <v>1938</v>
      </c>
      <c r="I427" s="49">
        <v>5.3663570399999999E-2</v>
      </c>
    </row>
    <row r="428" spans="1:9">
      <c r="A428">
        <v>20</v>
      </c>
      <c r="B428">
        <v>20</v>
      </c>
      <c r="C428">
        <v>3876</v>
      </c>
      <c r="D428" s="49">
        <v>6.6821463400000003E-2</v>
      </c>
      <c r="E428">
        <v>0.59500002900000004</v>
      </c>
      <c r="F428">
        <v>1933</v>
      </c>
      <c r="G428">
        <v>0.10398344700000001</v>
      </c>
      <c r="H428">
        <v>1943</v>
      </c>
      <c r="I428" s="49">
        <v>2.9850745599999999E-2</v>
      </c>
    </row>
    <row r="429" spans="1:9">
      <c r="A429">
        <v>20</v>
      </c>
      <c r="B429">
        <v>25</v>
      </c>
      <c r="C429">
        <v>3876</v>
      </c>
      <c r="D429" s="49">
        <v>4.5665632900000003E-2</v>
      </c>
      <c r="E429">
        <v>0.674000025</v>
      </c>
      <c r="F429">
        <v>1933</v>
      </c>
      <c r="G429" s="49">
        <v>6.9839626599999996E-2</v>
      </c>
      <c r="H429">
        <v>1943</v>
      </c>
      <c r="I429" s="49">
        <v>2.1616058399999999E-2</v>
      </c>
    </row>
    <row r="430" spans="1:9">
      <c r="A430">
        <v>20</v>
      </c>
      <c r="B430">
        <v>500</v>
      </c>
      <c r="C430">
        <v>3876</v>
      </c>
      <c r="D430">
        <v>0.12745098799999999</v>
      </c>
      <c r="E430">
        <v>0.91799998299999996</v>
      </c>
      <c r="F430">
        <v>1919</v>
      </c>
      <c r="G430">
        <v>0.25742575499999998</v>
      </c>
      <c r="H430">
        <v>1957</v>
      </c>
      <c r="I430">
        <v>0</v>
      </c>
    </row>
    <row r="431" spans="1:9">
      <c r="A431">
        <v>40</v>
      </c>
      <c r="B431">
        <v>6</v>
      </c>
      <c r="C431">
        <v>2816</v>
      </c>
      <c r="D431">
        <v>0.56214487599999996</v>
      </c>
      <c r="E431">
        <v>0.19499999300000001</v>
      </c>
      <c r="F431">
        <v>1406</v>
      </c>
      <c r="G431">
        <v>0.64580369000000004</v>
      </c>
      <c r="H431">
        <v>1410</v>
      </c>
      <c r="I431">
        <v>0.47872340699999999</v>
      </c>
    </row>
    <row r="432" spans="1:9">
      <c r="A432">
        <v>40</v>
      </c>
      <c r="B432">
        <v>7</v>
      </c>
      <c r="C432">
        <v>3662</v>
      </c>
      <c r="D432">
        <v>0.459311843</v>
      </c>
      <c r="E432">
        <v>0.23700000299999999</v>
      </c>
      <c r="F432">
        <v>1828</v>
      </c>
      <c r="G432">
        <v>0.55415755499999997</v>
      </c>
      <c r="H432">
        <v>1834</v>
      </c>
      <c r="I432">
        <v>0.36477643300000001</v>
      </c>
    </row>
    <row r="433" spans="1:9">
      <c r="A433">
        <v>40</v>
      </c>
      <c r="B433">
        <v>8</v>
      </c>
      <c r="C433">
        <v>3799</v>
      </c>
      <c r="D433">
        <v>0.40431693200000002</v>
      </c>
      <c r="E433">
        <v>0.27099999800000002</v>
      </c>
      <c r="F433">
        <v>1890</v>
      </c>
      <c r="G433">
        <v>0.50052911</v>
      </c>
      <c r="H433">
        <v>1909</v>
      </c>
      <c r="I433">
        <v>0.309062332</v>
      </c>
    </row>
    <row r="434" spans="1:9">
      <c r="A434">
        <v>40</v>
      </c>
      <c r="B434">
        <v>9</v>
      </c>
      <c r="C434">
        <v>3866</v>
      </c>
      <c r="D434">
        <v>0.34454217599999998</v>
      </c>
      <c r="E434">
        <v>0.31099999</v>
      </c>
      <c r="F434">
        <v>1927</v>
      </c>
      <c r="G434">
        <v>0.45251685400000002</v>
      </c>
      <c r="H434">
        <v>1939</v>
      </c>
      <c r="I434">
        <v>0.237235695</v>
      </c>
    </row>
    <row r="435" spans="1:9">
      <c r="A435">
        <v>40</v>
      </c>
      <c r="B435">
        <v>10</v>
      </c>
      <c r="C435">
        <v>3874</v>
      </c>
      <c r="D435">
        <v>0.29607641699999998</v>
      </c>
      <c r="E435">
        <v>0.35499998900000002</v>
      </c>
      <c r="F435">
        <v>1936</v>
      </c>
      <c r="G435">
        <v>0.40599173300000002</v>
      </c>
      <c r="H435">
        <v>1938</v>
      </c>
      <c r="I435">
        <v>0.186274514</v>
      </c>
    </row>
    <row r="436" spans="1:9">
      <c r="A436">
        <v>40</v>
      </c>
      <c r="B436">
        <v>11</v>
      </c>
      <c r="C436">
        <v>3875</v>
      </c>
      <c r="D436">
        <v>0.245161295</v>
      </c>
      <c r="E436">
        <v>0.38999998600000002</v>
      </c>
      <c r="F436">
        <v>1932</v>
      </c>
      <c r="G436">
        <v>0.34679088000000002</v>
      </c>
      <c r="H436">
        <v>1943</v>
      </c>
      <c r="I436">
        <v>0.14410704399999999</v>
      </c>
    </row>
    <row r="437" spans="1:9">
      <c r="A437">
        <v>40</v>
      </c>
      <c r="B437">
        <v>12</v>
      </c>
      <c r="C437">
        <v>3875</v>
      </c>
      <c r="D437">
        <v>0.21600000599999999</v>
      </c>
      <c r="E437">
        <v>0.41699999599999998</v>
      </c>
      <c r="F437">
        <v>1929</v>
      </c>
      <c r="G437">
        <v>0.32244685299999998</v>
      </c>
      <c r="H437">
        <v>1946</v>
      </c>
      <c r="I437">
        <v>0.110483043</v>
      </c>
    </row>
    <row r="438" spans="1:9">
      <c r="A438">
        <v>40</v>
      </c>
      <c r="B438">
        <v>15</v>
      </c>
      <c r="C438">
        <v>3876</v>
      </c>
      <c r="D438">
        <v>0.15144479299999999</v>
      </c>
      <c r="E438">
        <v>0.49099999700000002</v>
      </c>
      <c r="F438">
        <v>1938</v>
      </c>
      <c r="G438">
        <v>0.23477812100000001</v>
      </c>
      <c r="H438">
        <v>1938</v>
      </c>
      <c r="I438" s="49">
        <v>6.8111456900000006E-2</v>
      </c>
    </row>
    <row r="439" spans="1:9">
      <c r="A439">
        <v>40</v>
      </c>
      <c r="B439">
        <v>20</v>
      </c>
      <c r="C439">
        <v>3876</v>
      </c>
      <c r="D439">
        <v>0.108875126</v>
      </c>
      <c r="E439">
        <v>0.59500002900000004</v>
      </c>
      <c r="F439">
        <v>1933</v>
      </c>
      <c r="G439">
        <v>0.17692706</v>
      </c>
      <c r="H439">
        <v>1943</v>
      </c>
      <c r="I439" s="49">
        <v>4.11734432E-2</v>
      </c>
    </row>
    <row r="440" spans="1:9">
      <c r="A440">
        <v>40</v>
      </c>
      <c r="B440">
        <v>25</v>
      </c>
      <c r="C440">
        <v>3876</v>
      </c>
      <c r="D440" s="49">
        <v>8.3849325799999999E-2</v>
      </c>
      <c r="E440">
        <v>0.674000025</v>
      </c>
      <c r="F440">
        <v>1933</v>
      </c>
      <c r="G440">
        <v>0.13450594199999999</v>
      </c>
      <c r="H440">
        <v>1943</v>
      </c>
      <c r="I440" s="49">
        <v>3.3453423500000003E-2</v>
      </c>
    </row>
    <row r="441" spans="1:9">
      <c r="A441">
        <v>40</v>
      </c>
      <c r="B441">
        <v>500</v>
      </c>
      <c r="C441">
        <v>3876</v>
      </c>
      <c r="D441">
        <v>0.14525283899999999</v>
      </c>
      <c r="E441">
        <v>0.91799998299999996</v>
      </c>
      <c r="F441">
        <v>1919</v>
      </c>
      <c r="G441">
        <v>0.25742575499999998</v>
      </c>
      <c r="H441">
        <v>1957</v>
      </c>
      <c r="I441" s="49">
        <v>3.5258047299999998E-2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1"/>
  <sheetViews>
    <sheetView workbookViewId="0">
      <selection sqref="A1:I1"/>
    </sheetView>
  </sheetViews>
  <sheetFormatPr baseColWidth="10" defaultRowHeight="15" x14ac:dyDescent="0"/>
  <cols>
    <col min="1" max="1" width="3.1640625" bestFit="1" customWidth="1"/>
    <col min="2" max="2" width="4.1640625" bestFit="1" customWidth="1"/>
    <col min="3" max="3" width="5.1640625" bestFit="1" customWidth="1"/>
    <col min="4" max="5" width="12.1640625" bestFit="1" customWidth="1"/>
    <col min="6" max="6" width="4.1640625" bestFit="1" customWidth="1"/>
    <col min="7" max="7" width="12.1640625" bestFit="1" customWidth="1"/>
    <col min="8" max="8" width="5.1640625" bestFit="1" customWidth="1"/>
    <col min="9" max="9" width="12.1640625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s="50" t="s">
        <v>32</v>
      </c>
      <c r="M1" s="1">
        <v>5</v>
      </c>
      <c r="N1" s="1">
        <v>10</v>
      </c>
      <c r="O1" s="1">
        <v>20</v>
      </c>
      <c r="P1" s="1">
        <v>40</v>
      </c>
    </row>
    <row r="2" spans="1:16">
      <c r="A2">
        <v>5</v>
      </c>
      <c r="B2">
        <v>6</v>
      </c>
      <c r="C2">
        <v>1408</v>
      </c>
      <c r="D2">
        <v>0.26704546800000001</v>
      </c>
      <c r="E2">
        <v>0.23499999899999999</v>
      </c>
      <c r="F2">
        <v>702</v>
      </c>
      <c r="G2">
        <v>0.36609685400000003</v>
      </c>
      <c r="H2">
        <v>706</v>
      </c>
      <c r="I2">
        <v>0.16855524499999999</v>
      </c>
      <c r="L2" s="1">
        <v>6</v>
      </c>
      <c r="M2">
        <f>AVERAGE(D2,D46,D90,D134,D178,D222,D266,D310,D354,D398)</f>
        <v>0.27286932180000001</v>
      </c>
      <c r="N2">
        <f>AVERAGE(D13,D57,D101,D145,D189,D233,D277,D321,D365,D409)</f>
        <v>0.37244318130000004</v>
      </c>
      <c r="O2">
        <f>AVERAGE(D24,D68,D112,D156,D200,D244,D288,D332,D376,D420)</f>
        <v>0.44914773100000005</v>
      </c>
      <c r="P2">
        <f>AVERAGE(D35,D79,D123,D167,D211,D255,D299,D343,D387,D431)</f>
        <v>0.49268465940000006</v>
      </c>
    </row>
    <row r="3" spans="1:16">
      <c r="A3">
        <v>5</v>
      </c>
      <c r="B3">
        <v>7</v>
      </c>
      <c r="C3">
        <v>1831</v>
      </c>
      <c r="D3">
        <v>0.223375201</v>
      </c>
      <c r="E3">
        <v>0.29699999100000002</v>
      </c>
      <c r="F3">
        <v>914</v>
      </c>
      <c r="G3">
        <v>0.305251628</v>
      </c>
      <c r="H3">
        <v>917</v>
      </c>
      <c r="I3">
        <v>0.141766638</v>
      </c>
      <c r="L3" s="1">
        <v>7</v>
      </c>
      <c r="M3">
        <f t="shared" ref="M3:M12" si="0">AVERAGE(D3,D47,D91,D135,D179,D223,D267,D311,D355,D399)</f>
        <v>0.2156744927</v>
      </c>
      <c r="N3">
        <f t="shared" ref="N3:N11" si="1">AVERAGE(D14,D58,D102,D146,D190,D234,D278,D322,D366,D410)</f>
        <v>0.29737847750000002</v>
      </c>
      <c r="O3">
        <f t="shared" ref="O3:O11" si="2">AVERAGE(D25,D69,D113,D157,D201,D245,D289,D333,D377,D421)</f>
        <v>0.35789186359999997</v>
      </c>
      <c r="P3">
        <f t="shared" ref="P3:P11" si="3">AVERAGE(D36,D80,D124,D168,D212,D256,D300,D344,D388,D432)</f>
        <v>0.39645002489999992</v>
      </c>
    </row>
    <row r="4" spans="1:16">
      <c r="A4">
        <v>5</v>
      </c>
      <c r="B4">
        <v>8</v>
      </c>
      <c r="C4">
        <v>1899</v>
      </c>
      <c r="D4">
        <v>0.16903632900000001</v>
      </c>
      <c r="E4">
        <v>0.338999987</v>
      </c>
      <c r="F4">
        <v>949</v>
      </c>
      <c r="G4">
        <v>0.228661746</v>
      </c>
      <c r="H4">
        <v>950</v>
      </c>
      <c r="I4">
        <v>0.109473683</v>
      </c>
      <c r="L4" s="1">
        <v>8</v>
      </c>
      <c r="M4">
        <f t="shared" si="0"/>
        <v>0.17030015740000001</v>
      </c>
      <c r="N4">
        <f t="shared" si="1"/>
        <v>0.23659820979999999</v>
      </c>
      <c r="O4">
        <f t="shared" si="2"/>
        <v>0.29025803510000003</v>
      </c>
      <c r="P4">
        <f t="shared" si="3"/>
        <v>0.32548709510000007</v>
      </c>
    </row>
    <row r="5" spans="1:16">
      <c r="A5">
        <v>5</v>
      </c>
      <c r="B5">
        <v>9</v>
      </c>
      <c r="C5">
        <v>1934</v>
      </c>
      <c r="D5">
        <v>0.13133402199999999</v>
      </c>
      <c r="E5">
        <v>0.38899999899999999</v>
      </c>
      <c r="F5">
        <v>971</v>
      </c>
      <c r="G5">
        <v>0.15756951299999999</v>
      </c>
      <c r="H5">
        <v>963</v>
      </c>
      <c r="I5">
        <v>0.104880579</v>
      </c>
      <c r="L5" s="1">
        <v>9</v>
      </c>
      <c r="M5">
        <f t="shared" si="0"/>
        <v>0.12450878929999998</v>
      </c>
      <c r="N5">
        <f t="shared" si="1"/>
        <v>0.17135470650000001</v>
      </c>
      <c r="O5">
        <f t="shared" si="2"/>
        <v>0.21132368160000001</v>
      </c>
      <c r="P5">
        <f t="shared" si="3"/>
        <v>0.23898655619999998</v>
      </c>
    </row>
    <row r="6" spans="1:16">
      <c r="A6">
        <v>5</v>
      </c>
      <c r="B6">
        <v>10</v>
      </c>
      <c r="C6">
        <v>1937</v>
      </c>
      <c r="D6" s="49">
        <v>8.9313373000000001E-2</v>
      </c>
      <c r="E6">
        <v>0.44100001500000002</v>
      </c>
      <c r="F6">
        <v>965</v>
      </c>
      <c r="G6">
        <v>0.108808286</v>
      </c>
      <c r="H6">
        <v>972</v>
      </c>
      <c r="I6" s="49">
        <v>6.9958850700000005E-2</v>
      </c>
      <c r="L6" s="1">
        <v>10</v>
      </c>
      <c r="M6">
        <f t="shared" si="0"/>
        <v>8.3582861719999998E-2</v>
      </c>
      <c r="N6">
        <f t="shared" si="1"/>
        <v>0.11435209050000002</v>
      </c>
      <c r="O6">
        <f t="shared" si="2"/>
        <v>0.14367578789999999</v>
      </c>
      <c r="P6">
        <f t="shared" si="3"/>
        <v>0.16484254009999999</v>
      </c>
    </row>
    <row r="7" spans="1:16">
      <c r="A7">
        <v>5</v>
      </c>
      <c r="B7">
        <v>11</v>
      </c>
      <c r="C7">
        <v>1937</v>
      </c>
      <c r="D7" s="49">
        <v>5.7305112499999998E-2</v>
      </c>
      <c r="E7">
        <v>0.47699999799999998</v>
      </c>
      <c r="F7">
        <v>965</v>
      </c>
      <c r="G7" s="49">
        <v>6.7357510300000006E-2</v>
      </c>
      <c r="H7">
        <v>972</v>
      </c>
      <c r="I7" s="49">
        <v>4.73251045E-2</v>
      </c>
      <c r="L7" s="1">
        <v>11</v>
      </c>
      <c r="M7">
        <f t="shared" si="0"/>
        <v>5.4310789689999993E-2</v>
      </c>
      <c r="N7">
        <f t="shared" si="1"/>
        <v>7.4754775690000011E-2</v>
      </c>
      <c r="O7">
        <f t="shared" si="2"/>
        <v>9.4889003810000011E-2</v>
      </c>
      <c r="P7">
        <f t="shared" si="3"/>
        <v>0.10944759918999999</v>
      </c>
    </row>
    <row r="8" spans="1:16">
      <c r="A8">
        <v>5</v>
      </c>
      <c r="B8">
        <v>12</v>
      </c>
      <c r="C8">
        <v>1938</v>
      </c>
      <c r="D8" s="49">
        <v>4.3859649399999999E-2</v>
      </c>
      <c r="E8">
        <v>0.50900000300000003</v>
      </c>
      <c r="F8">
        <v>952</v>
      </c>
      <c r="G8" s="49">
        <v>5.6722689399999998E-2</v>
      </c>
      <c r="H8">
        <v>986</v>
      </c>
      <c r="I8" s="49">
        <v>3.1440161199999997E-2</v>
      </c>
      <c r="L8" s="1">
        <v>12</v>
      </c>
      <c r="M8">
        <f t="shared" si="0"/>
        <v>4.009287953E-2</v>
      </c>
      <c r="N8">
        <f t="shared" si="1"/>
        <v>5.4127966959999996E-2</v>
      </c>
      <c r="O8">
        <f t="shared" si="2"/>
        <v>6.8369453009999998E-2</v>
      </c>
      <c r="P8">
        <f t="shared" si="3"/>
        <v>7.9876159879999992E-2</v>
      </c>
    </row>
    <row r="9" spans="1:16">
      <c r="A9">
        <v>5</v>
      </c>
      <c r="B9">
        <v>15</v>
      </c>
      <c r="C9">
        <v>1937</v>
      </c>
      <c r="D9" s="49">
        <v>1.6004130200000001E-2</v>
      </c>
      <c r="E9">
        <v>0.577000022</v>
      </c>
      <c r="F9">
        <v>963</v>
      </c>
      <c r="G9" s="49">
        <v>1.45379025E-2</v>
      </c>
      <c r="H9">
        <v>974</v>
      </c>
      <c r="I9" s="49">
        <v>1.7453798999999999E-2</v>
      </c>
      <c r="L9" s="1">
        <v>15</v>
      </c>
      <c r="M9">
        <f t="shared" si="0"/>
        <v>1.5797625056000002E-2</v>
      </c>
      <c r="N9">
        <f t="shared" si="1"/>
        <v>2.0289106752000002E-2</v>
      </c>
      <c r="O9">
        <f t="shared" si="2"/>
        <v>2.6277748859999998E-2</v>
      </c>
      <c r="P9">
        <f t="shared" si="3"/>
        <v>3.0924109550000002E-2</v>
      </c>
    </row>
    <row r="10" spans="1:16">
      <c r="A10">
        <v>5</v>
      </c>
      <c r="B10">
        <v>20</v>
      </c>
      <c r="C10">
        <v>1939</v>
      </c>
      <c r="D10" s="49">
        <v>6.1887572500000003E-3</v>
      </c>
      <c r="E10">
        <v>0.64399999399999996</v>
      </c>
      <c r="F10">
        <v>960</v>
      </c>
      <c r="G10" s="49">
        <v>3.12500005E-3</v>
      </c>
      <c r="H10">
        <v>979</v>
      </c>
      <c r="I10" s="49">
        <v>9.1930543999999993E-3</v>
      </c>
      <c r="L10" s="1">
        <v>20</v>
      </c>
      <c r="M10">
        <f t="shared" si="0"/>
        <v>3.7648272161E-3</v>
      </c>
      <c r="N10">
        <f t="shared" si="1"/>
        <v>4.5384218962000004E-3</v>
      </c>
      <c r="O10">
        <f t="shared" si="2"/>
        <v>5.9824652050000007E-3</v>
      </c>
      <c r="P10">
        <f t="shared" si="3"/>
        <v>7.4265085019999998E-3</v>
      </c>
    </row>
    <row r="11" spans="1:16">
      <c r="A11">
        <v>5</v>
      </c>
      <c r="B11">
        <v>25</v>
      </c>
      <c r="C11">
        <v>1937</v>
      </c>
      <c r="D11">
        <v>0</v>
      </c>
      <c r="E11">
        <v>0.685000002</v>
      </c>
      <c r="F11">
        <v>971</v>
      </c>
      <c r="G11">
        <v>0</v>
      </c>
      <c r="H11">
        <v>966</v>
      </c>
      <c r="I11">
        <v>0</v>
      </c>
      <c r="L11" s="1">
        <v>25</v>
      </c>
      <c r="M11">
        <f t="shared" si="0"/>
        <v>1.0841506994999999E-3</v>
      </c>
      <c r="N11">
        <f t="shared" si="1"/>
        <v>1.4971605150000001E-3</v>
      </c>
      <c r="O11">
        <f t="shared" si="2"/>
        <v>2.1166752799999999E-3</v>
      </c>
      <c r="P11">
        <f t="shared" si="3"/>
        <v>2.5813113474999999E-3</v>
      </c>
    </row>
    <row r="12" spans="1:16">
      <c r="A12">
        <v>5</v>
      </c>
      <c r="B12">
        <v>500</v>
      </c>
      <c r="C12">
        <v>1938</v>
      </c>
      <c r="D12">
        <v>0</v>
      </c>
      <c r="E12">
        <v>0.81800001899999997</v>
      </c>
      <c r="F12">
        <v>922</v>
      </c>
      <c r="G12">
        <v>0</v>
      </c>
      <c r="H12">
        <v>1016</v>
      </c>
      <c r="I12">
        <v>0</v>
      </c>
      <c r="L12" s="1" t="s">
        <v>9</v>
      </c>
      <c r="M12">
        <f t="shared" si="0"/>
        <v>0</v>
      </c>
      <c r="N12">
        <f>AVERAGE(D23,D67,D111,D155,D199,D243,D287,D331,D375,D419)</f>
        <v>0</v>
      </c>
      <c r="O12">
        <f>AVERAGE(D34,D78,D122,D166,D210,D254,D298,D342,D386,D430)</f>
        <v>0</v>
      </c>
      <c r="P12">
        <f>AVERAGE(D45,D89,D133,D177,D221,D265,D309,D353,D397,D441)</f>
        <v>0</v>
      </c>
    </row>
    <row r="13" spans="1:16">
      <c r="A13">
        <v>10</v>
      </c>
      <c r="B13">
        <v>6</v>
      </c>
      <c r="C13">
        <v>1408</v>
      </c>
      <c r="D13">
        <v>0.37997159400000002</v>
      </c>
      <c r="E13">
        <v>0.23499999899999999</v>
      </c>
      <c r="F13">
        <v>702</v>
      </c>
      <c r="G13">
        <v>0.51424503300000002</v>
      </c>
      <c r="H13">
        <v>706</v>
      </c>
      <c r="I13">
        <v>0.246458918</v>
      </c>
    </row>
    <row r="14" spans="1:16">
      <c r="A14">
        <v>10</v>
      </c>
      <c r="B14">
        <v>7</v>
      </c>
      <c r="C14">
        <v>1831</v>
      </c>
      <c r="D14">
        <v>0.3058438</v>
      </c>
      <c r="E14">
        <v>0.29699999100000002</v>
      </c>
      <c r="F14">
        <v>914</v>
      </c>
      <c r="G14">
        <v>0.411378562</v>
      </c>
      <c r="H14">
        <v>917</v>
      </c>
      <c r="I14">
        <v>0.200654313</v>
      </c>
    </row>
    <row r="15" spans="1:16">
      <c r="A15">
        <v>10</v>
      </c>
      <c r="B15">
        <v>8</v>
      </c>
      <c r="C15">
        <v>1899</v>
      </c>
      <c r="D15">
        <v>0.240126386</v>
      </c>
      <c r="E15">
        <v>0.338999987</v>
      </c>
      <c r="F15">
        <v>949</v>
      </c>
      <c r="G15">
        <v>0.31401476299999997</v>
      </c>
      <c r="H15">
        <v>950</v>
      </c>
      <c r="I15">
        <v>0.16631579399999999</v>
      </c>
    </row>
    <row r="16" spans="1:16">
      <c r="A16">
        <v>10</v>
      </c>
      <c r="B16">
        <v>9</v>
      </c>
      <c r="C16">
        <v>1934</v>
      </c>
      <c r="D16">
        <v>0.17476731500000001</v>
      </c>
      <c r="E16">
        <v>0.38899999899999999</v>
      </c>
      <c r="F16">
        <v>971</v>
      </c>
      <c r="G16">
        <v>0.21730175600000001</v>
      </c>
      <c r="H16">
        <v>963</v>
      </c>
      <c r="I16">
        <v>0.13187953799999999</v>
      </c>
    </row>
    <row r="17" spans="1:9">
      <c r="A17">
        <v>10</v>
      </c>
      <c r="B17">
        <v>10</v>
      </c>
      <c r="C17">
        <v>1937</v>
      </c>
      <c r="D17">
        <v>0.113577701</v>
      </c>
      <c r="E17">
        <v>0.44100001500000002</v>
      </c>
      <c r="F17">
        <v>965</v>
      </c>
      <c r="G17">
        <v>0.135751292</v>
      </c>
      <c r="H17">
        <v>972</v>
      </c>
      <c r="I17" s="49">
        <v>9.1563783600000004E-2</v>
      </c>
    </row>
    <row r="18" spans="1:9">
      <c r="A18">
        <v>10</v>
      </c>
      <c r="B18">
        <v>11</v>
      </c>
      <c r="C18">
        <v>1937</v>
      </c>
      <c r="D18" s="49">
        <v>8.0020651200000001E-2</v>
      </c>
      <c r="E18">
        <v>0.47699999799999998</v>
      </c>
      <c r="F18">
        <v>965</v>
      </c>
      <c r="G18">
        <v>0.101554401</v>
      </c>
      <c r="H18">
        <v>972</v>
      </c>
      <c r="I18" s="49">
        <v>5.8641973899999998E-2</v>
      </c>
    </row>
    <row r="19" spans="1:9">
      <c r="A19">
        <v>10</v>
      </c>
      <c r="B19">
        <v>12</v>
      </c>
      <c r="C19">
        <v>1938</v>
      </c>
      <c r="D19" s="49">
        <v>5.6243550000000003E-2</v>
      </c>
      <c r="E19">
        <v>0.50900000300000003</v>
      </c>
      <c r="F19">
        <v>952</v>
      </c>
      <c r="G19" s="49">
        <v>7.4579834900000003E-2</v>
      </c>
      <c r="H19">
        <v>986</v>
      </c>
      <c r="I19" s="49">
        <v>3.8539554900000002E-2</v>
      </c>
    </row>
    <row r="20" spans="1:9">
      <c r="A20">
        <v>10</v>
      </c>
      <c r="B20">
        <v>15</v>
      </c>
      <c r="C20">
        <v>1937</v>
      </c>
      <c r="D20" s="49">
        <v>1.9617965399999999E-2</v>
      </c>
      <c r="E20">
        <v>0.577000022</v>
      </c>
      <c r="F20">
        <v>963</v>
      </c>
      <c r="G20" s="49">
        <v>2.0768431899999999E-2</v>
      </c>
      <c r="H20">
        <v>974</v>
      </c>
      <c r="I20" s="49">
        <v>1.8480492800000001E-2</v>
      </c>
    </row>
    <row r="21" spans="1:9">
      <c r="A21">
        <v>10</v>
      </c>
      <c r="B21">
        <v>20</v>
      </c>
      <c r="C21">
        <v>1939</v>
      </c>
      <c r="D21" s="49">
        <v>6.1887572500000003E-3</v>
      </c>
      <c r="E21">
        <v>0.64399999399999996</v>
      </c>
      <c r="F21">
        <v>960</v>
      </c>
      <c r="G21" s="49">
        <v>3.12500005E-3</v>
      </c>
      <c r="H21">
        <v>979</v>
      </c>
      <c r="I21" s="49">
        <v>9.1930543999999993E-3</v>
      </c>
    </row>
    <row r="22" spans="1:9">
      <c r="A22">
        <v>10</v>
      </c>
      <c r="B22">
        <v>25</v>
      </c>
      <c r="C22">
        <v>1937</v>
      </c>
      <c r="D22">
        <v>0</v>
      </c>
      <c r="E22">
        <v>0.685000002</v>
      </c>
      <c r="F22">
        <v>971</v>
      </c>
      <c r="G22">
        <v>0</v>
      </c>
      <c r="H22">
        <v>966</v>
      </c>
      <c r="I22">
        <v>0</v>
      </c>
    </row>
    <row r="23" spans="1:9">
      <c r="A23">
        <v>10</v>
      </c>
      <c r="B23">
        <v>500</v>
      </c>
      <c r="C23">
        <v>1938</v>
      </c>
      <c r="D23">
        <v>0</v>
      </c>
      <c r="E23">
        <v>0.81800001899999997</v>
      </c>
      <c r="F23">
        <v>922</v>
      </c>
      <c r="G23">
        <v>0</v>
      </c>
      <c r="H23">
        <v>1016</v>
      </c>
      <c r="I23">
        <v>0</v>
      </c>
    </row>
    <row r="24" spans="1:9">
      <c r="A24">
        <v>20</v>
      </c>
      <c r="B24">
        <v>6</v>
      </c>
      <c r="C24">
        <v>1408</v>
      </c>
      <c r="D24">
        <v>0.45099431299999998</v>
      </c>
      <c r="E24">
        <v>0.23499999899999999</v>
      </c>
      <c r="F24">
        <v>702</v>
      </c>
      <c r="G24">
        <v>0.59116810600000003</v>
      </c>
      <c r="H24">
        <v>706</v>
      </c>
      <c r="I24">
        <v>0.31161472200000001</v>
      </c>
    </row>
    <row r="25" spans="1:9">
      <c r="A25">
        <v>20</v>
      </c>
      <c r="B25">
        <v>7</v>
      </c>
      <c r="C25">
        <v>1831</v>
      </c>
      <c r="D25">
        <v>0.36045876100000002</v>
      </c>
      <c r="E25">
        <v>0.29699999100000002</v>
      </c>
      <c r="F25">
        <v>914</v>
      </c>
      <c r="G25">
        <v>0.48687088499999998</v>
      </c>
      <c r="H25">
        <v>917</v>
      </c>
      <c r="I25">
        <v>0.23446019000000001</v>
      </c>
    </row>
    <row r="26" spans="1:9">
      <c r="A26">
        <v>20</v>
      </c>
      <c r="B26">
        <v>8</v>
      </c>
      <c r="C26">
        <v>1899</v>
      </c>
      <c r="D26">
        <v>0.29963138700000003</v>
      </c>
      <c r="E26">
        <v>0.338999987</v>
      </c>
      <c r="F26">
        <v>949</v>
      </c>
      <c r="G26">
        <v>0.39936775000000002</v>
      </c>
      <c r="H26">
        <v>950</v>
      </c>
      <c r="I26">
        <v>0.20000000300000001</v>
      </c>
    </row>
    <row r="27" spans="1:9">
      <c r="A27">
        <v>20</v>
      </c>
      <c r="B27">
        <v>9</v>
      </c>
      <c r="C27">
        <v>1934</v>
      </c>
      <c r="D27">
        <v>0.21458117700000001</v>
      </c>
      <c r="E27">
        <v>0.38899999899999999</v>
      </c>
      <c r="F27">
        <v>971</v>
      </c>
      <c r="G27">
        <v>0.26776519399999998</v>
      </c>
      <c r="H27">
        <v>963</v>
      </c>
      <c r="I27">
        <v>0.16095535499999999</v>
      </c>
    </row>
    <row r="28" spans="1:9">
      <c r="A28">
        <v>20</v>
      </c>
      <c r="B28">
        <v>10</v>
      </c>
      <c r="C28">
        <v>1937</v>
      </c>
      <c r="D28">
        <v>0.13990707699999999</v>
      </c>
      <c r="E28">
        <v>0.44100001500000002</v>
      </c>
      <c r="F28">
        <v>965</v>
      </c>
      <c r="G28">
        <v>0.16787564799999999</v>
      </c>
      <c r="H28">
        <v>972</v>
      </c>
      <c r="I28">
        <v>0.11213991800000001</v>
      </c>
    </row>
    <row r="29" spans="1:9">
      <c r="A29">
        <v>20</v>
      </c>
      <c r="B29">
        <v>11</v>
      </c>
      <c r="C29">
        <v>1937</v>
      </c>
      <c r="D29">
        <v>0.100154877</v>
      </c>
      <c r="E29">
        <v>0.47699999799999998</v>
      </c>
      <c r="F29">
        <v>965</v>
      </c>
      <c r="G29">
        <v>0.12849740700000001</v>
      </c>
      <c r="H29">
        <v>972</v>
      </c>
      <c r="I29" s="49">
        <v>7.2016462700000006E-2</v>
      </c>
    </row>
    <row r="30" spans="1:9">
      <c r="A30">
        <v>20</v>
      </c>
      <c r="B30">
        <v>12</v>
      </c>
      <c r="C30">
        <v>1938</v>
      </c>
      <c r="D30" s="49">
        <v>7.0175439100000001E-2</v>
      </c>
      <c r="E30">
        <v>0.50900000300000003</v>
      </c>
      <c r="F30">
        <v>952</v>
      </c>
      <c r="G30" s="49">
        <v>9.3487396799999997E-2</v>
      </c>
      <c r="H30">
        <v>986</v>
      </c>
      <c r="I30" s="49">
        <v>4.7667343199999997E-2</v>
      </c>
    </row>
    <row r="31" spans="1:9">
      <c r="A31">
        <v>20</v>
      </c>
      <c r="B31">
        <v>15</v>
      </c>
      <c r="C31">
        <v>1937</v>
      </c>
      <c r="D31" s="49">
        <v>2.73618996E-2</v>
      </c>
      <c r="E31">
        <v>0.577000022</v>
      </c>
      <c r="F31">
        <v>963</v>
      </c>
      <c r="G31" s="49">
        <v>3.5306334500000001E-2</v>
      </c>
      <c r="H31">
        <v>974</v>
      </c>
      <c r="I31" s="49">
        <v>1.9507186499999999E-2</v>
      </c>
    </row>
    <row r="32" spans="1:9">
      <c r="A32">
        <v>20</v>
      </c>
      <c r="B32">
        <v>20</v>
      </c>
      <c r="C32">
        <v>1939</v>
      </c>
      <c r="D32" s="49">
        <v>7.2202165600000002E-3</v>
      </c>
      <c r="E32">
        <v>0.64399999399999996</v>
      </c>
      <c r="F32">
        <v>960</v>
      </c>
      <c r="G32" s="49">
        <v>3.12500005E-3</v>
      </c>
      <c r="H32">
        <v>979</v>
      </c>
      <c r="I32" s="49">
        <v>1.12359552E-2</v>
      </c>
    </row>
    <row r="33" spans="1:9">
      <c r="A33">
        <v>20</v>
      </c>
      <c r="B33">
        <v>25</v>
      </c>
      <c r="C33">
        <v>1937</v>
      </c>
      <c r="D33" s="49">
        <v>5.1626225500000004E-4</v>
      </c>
      <c r="E33">
        <v>0.685000002</v>
      </c>
      <c r="F33">
        <v>971</v>
      </c>
      <c r="G33">
        <v>0</v>
      </c>
      <c r="H33">
        <v>966</v>
      </c>
      <c r="I33" s="49">
        <v>1.0351967099999999E-3</v>
      </c>
    </row>
    <row r="34" spans="1:9">
      <c r="A34">
        <v>20</v>
      </c>
      <c r="B34">
        <v>500</v>
      </c>
      <c r="C34">
        <v>1938</v>
      </c>
      <c r="D34">
        <v>0</v>
      </c>
      <c r="E34">
        <v>0.81800001899999997</v>
      </c>
      <c r="F34">
        <v>922</v>
      </c>
      <c r="G34">
        <v>0</v>
      </c>
      <c r="H34">
        <v>1016</v>
      </c>
      <c r="I34">
        <v>0</v>
      </c>
    </row>
    <row r="35" spans="1:9">
      <c r="A35">
        <v>40</v>
      </c>
      <c r="B35">
        <v>6</v>
      </c>
      <c r="C35">
        <v>1408</v>
      </c>
      <c r="D35">
        <v>0.48579546800000001</v>
      </c>
      <c r="E35">
        <v>0.23499999899999999</v>
      </c>
      <c r="F35">
        <v>702</v>
      </c>
      <c r="G35">
        <v>0.63247865400000003</v>
      </c>
      <c r="H35">
        <v>706</v>
      </c>
      <c r="I35">
        <v>0.33994334900000001</v>
      </c>
    </row>
    <row r="36" spans="1:9">
      <c r="A36">
        <v>40</v>
      </c>
      <c r="B36">
        <v>7</v>
      </c>
      <c r="C36">
        <v>1831</v>
      </c>
      <c r="D36">
        <v>0.40141999699999997</v>
      </c>
      <c r="E36">
        <v>0.29699999100000002</v>
      </c>
      <c r="F36">
        <v>914</v>
      </c>
      <c r="G36">
        <v>0.54048138899999998</v>
      </c>
      <c r="H36">
        <v>917</v>
      </c>
      <c r="I36">
        <v>0.262813509</v>
      </c>
    </row>
    <row r="37" spans="1:9">
      <c r="A37">
        <v>40</v>
      </c>
      <c r="B37">
        <v>8</v>
      </c>
      <c r="C37">
        <v>1899</v>
      </c>
      <c r="D37">
        <v>0.33070036800000002</v>
      </c>
      <c r="E37">
        <v>0.338999987</v>
      </c>
      <c r="F37">
        <v>949</v>
      </c>
      <c r="G37">
        <v>0.44151738299999999</v>
      </c>
      <c r="H37">
        <v>950</v>
      </c>
      <c r="I37">
        <v>0.219999999</v>
      </c>
    </row>
    <row r="38" spans="1:9">
      <c r="A38">
        <v>40</v>
      </c>
      <c r="B38">
        <v>9</v>
      </c>
      <c r="C38">
        <v>1934</v>
      </c>
      <c r="D38">
        <v>0.249741465</v>
      </c>
      <c r="E38">
        <v>0.38899999899999999</v>
      </c>
      <c r="F38">
        <v>971</v>
      </c>
      <c r="G38">
        <v>0.32440781600000002</v>
      </c>
      <c r="H38">
        <v>963</v>
      </c>
      <c r="I38">
        <v>0.17445482300000001</v>
      </c>
    </row>
    <row r="39" spans="1:9">
      <c r="A39">
        <v>40</v>
      </c>
      <c r="B39">
        <v>10</v>
      </c>
      <c r="C39">
        <v>1937</v>
      </c>
      <c r="D39">
        <v>0.16468766300000001</v>
      </c>
      <c r="E39">
        <v>0.44100001500000002</v>
      </c>
      <c r="F39">
        <v>965</v>
      </c>
      <c r="G39">
        <v>0.20518134499999999</v>
      </c>
      <c r="H39">
        <v>972</v>
      </c>
      <c r="I39">
        <v>0.124485597</v>
      </c>
    </row>
    <row r="40" spans="1:9">
      <c r="A40">
        <v>40</v>
      </c>
      <c r="B40">
        <v>11</v>
      </c>
      <c r="C40">
        <v>1937</v>
      </c>
      <c r="D40">
        <v>0.114610225</v>
      </c>
      <c r="E40">
        <v>0.47699999799999998</v>
      </c>
      <c r="F40">
        <v>965</v>
      </c>
      <c r="G40">
        <v>0.15233160600000001</v>
      </c>
      <c r="H40">
        <v>972</v>
      </c>
      <c r="I40" s="49">
        <v>7.7160492499999997E-2</v>
      </c>
    </row>
    <row r="41" spans="1:9">
      <c r="A41">
        <v>40</v>
      </c>
      <c r="B41">
        <v>12</v>
      </c>
      <c r="C41">
        <v>1938</v>
      </c>
      <c r="D41" s="49">
        <v>8.2043342300000002E-2</v>
      </c>
      <c r="E41">
        <v>0.50900000300000003</v>
      </c>
      <c r="F41">
        <v>952</v>
      </c>
      <c r="G41">
        <v>0.109243698</v>
      </c>
      <c r="H41">
        <v>986</v>
      </c>
      <c r="I41" s="49">
        <v>5.5780932300000002E-2</v>
      </c>
    </row>
    <row r="42" spans="1:9">
      <c r="A42">
        <v>40</v>
      </c>
      <c r="B42">
        <v>15</v>
      </c>
      <c r="C42">
        <v>1937</v>
      </c>
      <c r="D42" s="49">
        <v>3.0459472899999999E-2</v>
      </c>
      <c r="E42">
        <v>0.577000022</v>
      </c>
      <c r="F42">
        <v>963</v>
      </c>
      <c r="G42" s="49">
        <v>3.9460021999999997E-2</v>
      </c>
      <c r="H42">
        <v>974</v>
      </c>
      <c r="I42" s="49">
        <v>2.1560575799999999E-2</v>
      </c>
    </row>
    <row r="43" spans="1:9">
      <c r="A43">
        <v>40</v>
      </c>
      <c r="B43">
        <v>20</v>
      </c>
      <c r="C43">
        <v>1939</v>
      </c>
      <c r="D43" s="49">
        <v>8.2516763399999998E-3</v>
      </c>
      <c r="E43">
        <v>0.64399999399999996</v>
      </c>
      <c r="F43">
        <v>960</v>
      </c>
      <c r="G43" s="49">
        <v>5.2083334899999997E-3</v>
      </c>
      <c r="H43">
        <v>979</v>
      </c>
      <c r="I43" s="49">
        <v>1.12359552E-2</v>
      </c>
    </row>
    <row r="44" spans="1:9">
      <c r="A44">
        <v>40</v>
      </c>
      <c r="B44">
        <v>25</v>
      </c>
      <c r="C44">
        <v>1937</v>
      </c>
      <c r="D44" s="49">
        <v>5.1626225500000004E-4</v>
      </c>
      <c r="E44">
        <v>0.685000002</v>
      </c>
      <c r="F44">
        <v>971</v>
      </c>
      <c r="G44">
        <v>0</v>
      </c>
      <c r="H44">
        <v>966</v>
      </c>
      <c r="I44" s="49">
        <v>1.0351967099999999E-3</v>
      </c>
    </row>
    <row r="45" spans="1:9">
      <c r="A45">
        <v>40</v>
      </c>
      <c r="B45">
        <v>500</v>
      </c>
      <c r="C45">
        <v>1938</v>
      </c>
      <c r="D45">
        <v>0</v>
      </c>
      <c r="E45">
        <v>0.81800001899999997</v>
      </c>
      <c r="F45">
        <v>922</v>
      </c>
      <c r="G45">
        <v>0</v>
      </c>
      <c r="H45">
        <v>1016</v>
      </c>
      <c r="I45">
        <v>0</v>
      </c>
    </row>
    <row r="46" spans="1:9">
      <c r="A46">
        <v>5</v>
      </c>
      <c r="B46">
        <v>6</v>
      </c>
      <c r="C46">
        <v>1408</v>
      </c>
      <c r="D46">
        <v>0.25710228099999999</v>
      </c>
      <c r="E46">
        <v>0.23399999699999999</v>
      </c>
      <c r="F46">
        <v>710</v>
      </c>
      <c r="G46">
        <v>0.37746480100000002</v>
      </c>
      <c r="H46">
        <v>698</v>
      </c>
      <c r="I46">
        <v>0.13467048100000001</v>
      </c>
    </row>
    <row r="47" spans="1:9">
      <c r="A47">
        <v>5</v>
      </c>
      <c r="B47">
        <v>7</v>
      </c>
      <c r="C47">
        <v>1831</v>
      </c>
      <c r="D47">
        <v>0.20262152</v>
      </c>
      <c r="E47">
        <v>0.29600000399999998</v>
      </c>
      <c r="F47">
        <v>913</v>
      </c>
      <c r="G47">
        <v>0.28696605600000002</v>
      </c>
      <c r="H47">
        <v>918</v>
      </c>
      <c r="I47">
        <v>0.118736386</v>
      </c>
    </row>
    <row r="48" spans="1:9">
      <c r="A48">
        <v>5</v>
      </c>
      <c r="B48">
        <v>8</v>
      </c>
      <c r="C48">
        <v>1899</v>
      </c>
      <c r="D48">
        <v>0.16535018400000001</v>
      </c>
      <c r="E48">
        <v>0.34000000400000002</v>
      </c>
      <c r="F48">
        <v>950</v>
      </c>
      <c r="G48">
        <v>0.222105265</v>
      </c>
      <c r="H48">
        <v>949</v>
      </c>
      <c r="I48">
        <v>0.108535297</v>
      </c>
    </row>
    <row r="49" spans="1:9">
      <c r="A49">
        <v>5</v>
      </c>
      <c r="B49">
        <v>9</v>
      </c>
      <c r="C49">
        <v>1934</v>
      </c>
      <c r="D49">
        <v>0.119958632</v>
      </c>
      <c r="E49">
        <v>0.38600000699999998</v>
      </c>
      <c r="F49">
        <v>968</v>
      </c>
      <c r="G49">
        <v>0.16425619999999999</v>
      </c>
      <c r="H49">
        <v>966</v>
      </c>
      <c r="I49" s="49">
        <v>7.5569361400000007E-2</v>
      </c>
    </row>
    <row r="50" spans="1:9">
      <c r="A50">
        <v>5</v>
      </c>
      <c r="B50">
        <v>10</v>
      </c>
      <c r="C50">
        <v>1937</v>
      </c>
      <c r="D50" s="49">
        <v>8.0020651200000001E-2</v>
      </c>
      <c r="E50">
        <v>0.44299998899999998</v>
      </c>
      <c r="F50">
        <v>967</v>
      </c>
      <c r="G50">
        <v>0.102378488</v>
      </c>
      <c r="H50">
        <v>970</v>
      </c>
      <c r="I50" s="49">
        <v>5.7731959999999999E-2</v>
      </c>
    </row>
    <row r="51" spans="1:9">
      <c r="A51">
        <v>5</v>
      </c>
      <c r="B51">
        <v>11</v>
      </c>
      <c r="C51">
        <v>1937</v>
      </c>
      <c r="D51" s="49">
        <v>5.2658751599999998E-2</v>
      </c>
      <c r="E51">
        <v>0.476000011</v>
      </c>
      <c r="F51">
        <v>971</v>
      </c>
      <c r="G51" s="49">
        <v>7.1060761799999997E-2</v>
      </c>
      <c r="H51">
        <v>966</v>
      </c>
      <c r="I51" s="49">
        <v>3.4161489500000003E-2</v>
      </c>
    </row>
    <row r="52" spans="1:9">
      <c r="A52">
        <v>5</v>
      </c>
      <c r="B52">
        <v>12</v>
      </c>
      <c r="C52">
        <v>1938</v>
      </c>
      <c r="D52" s="49">
        <v>3.8183692800000002E-2</v>
      </c>
      <c r="E52">
        <v>0.508000016</v>
      </c>
      <c r="F52">
        <v>955</v>
      </c>
      <c r="G52" s="49">
        <v>5.6544501300000001E-2</v>
      </c>
      <c r="H52">
        <v>983</v>
      </c>
      <c r="I52" s="49">
        <v>2.03458797E-2</v>
      </c>
    </row>
    <row r="53" spans="1:9">
      <c r="A53">
        <v>5</v>
      </c>
      <c r="B53">
        <v>15</v>
      </c>
      <c r="C53">
        <v>1937</v>
      </c>
      <c r="D53" s="49">
        <v>1.44553436E-2</v>
      </c>
      <c r="E53">
        <v>0.575999975</v>
      </c>
      <c r="F53">
        <v>963</v>
      </c>
      <c r="G53" s="49">
        <v>2.0768431899999999E-2</v>
      </c>
      <c r="H53">
        <v>974</v>
      </c>
      <c r="I53" s="49">
        <v>8.2135526500000007E-3</v>
      </c>
    </row>
    <row r="54" spans="1:9">
      <c r="A54">
        <v>5</v>
      </c>
      <c r="B54">
        <v>20</v>
      </c>
      <c r="C54">
        <v>1939</v>
      </c>
      <c r="D54" s="49">
        <v>1.03145954E-3</v>
      </c>
      <c r="E54">
        <v>0.644999981</v>
      </c>
      <c r="F54">
        <v>960</v>
      </c>
      <c r="G54" s="49">
        <v>1.0416667200000001E-3</v>
      </c>
      <c r="H54">
        <v>979</v>
      </c>
      <c r="I54" s="49">
        <v>1.0214505000000001E-3</v>
      </c>
    </row>
    <row r="55" spans="1:9">
      <c r="A55">
        <v>5</v>
      </c>
      <c r="B55">
        <v>25</v>
      </c>
      <c r="C55">
        <v>1937</v>
      </c>
      <c r="D55">
        <v>0</v>
      </c>
      <c r="E55">
        <v>0.685000002</v>
      </c>
      <c r="F55">
        <v>969</v>
      </c>
      <c r="G55">
        <v>0</v>
      </c>
      <c r="H55">
        <v>968</v>
      </c>
      <c r="I55">
        <v>0</v>
      </c>
    </row>
    <row r="56" spans="1:9">
      <c r="A56">
        <v>5</v>
      </c>
      <c r="B56">
        <v>500</v>
      </c>
      <c r="C56">
        <v>1938</v>
      </c>
      <c r="D56">
        <v>0</v>
      </c>
      <c r="E56">
        <v>0.819000006</v>
      </c>
      <c r="F56">
        <v>922</v>
      </c>
      <c r="G56">
        <v>0</v>
      </c>
      <c r="H56">
        <v>1016</v>
      </c>
      <c r="I56">
        <v>0</v>
      </c>
    </row>
    <row r="57" spans="1:9">
      <c r="A57">
        <v>10</v>
      </c>
      <c r="B57">
        <v>6</v>
      </c>
      <c r="C57">
        <v>1408</v>
      </c>
      <c r="D57">
        <v>0.36434659400000002</v>
      </c>
      <c r="E57">
        <v>0.23399999699999999</v>
      </c>
      <c r="F57">
        <v>710</v>
      </c>
      <c r="G57">
        <v>0.49577465700000001</v>
      </c>
      <c r="H57">
        <v>698</v>
      </c>
      <c r="I57">
        <v>0.23065902299999999</v>
      </c>
    </row>
    <row r="58" spans="1:9">
      <c r="A58">
        <v>10</v>
      </c>
      <c r="B58">
        <v>7</v>
      </c>
      <c r="C58">
        <v>1831</v>
      </c>
      <c r="D58">
        <v>0.28017476200000002</v>
      </c>
      <c r="E58">
        <v>0.29600000399999998</v>
      </c>
      <c r="F58">
        <v>913</v>
      </c>
      <c r="G58">
        <v>0.38773274400000002</v>
      </c>
      <c r="H58">
        <v>918</v>
      </c>
      <c r="I58">
        <v>0.173202619</v>
      </c>
    </row>
    <row r="59" spans="1:9">
      <c r="A59">
        <v>10</v>
      </c>
      <c r="B59">
        <v>8</v>
      </c>
      <c r="C59">
        <v>1899</v>
      </c>
      <c r="D59">
        <v>0.229067937</v>
      </c>
      <c r="E59">
        <v>0.34000000400000002</v>
      </c>
      <c r="F59">
        <v>950</v>
      </c>
      <c r="G59">
        <v>0.30947369299999999</v>
      </c>
      <c r="H59">
        <v>949</v>
      </c>
      <c r="I59">
        <v>0.148577452</v>
      </c>
    </row>
    <row r="60" spans="1:9">
      <c r="A60">
        <v>10</v>
      </c>
      <c r="B60">
        <v>9</v>
      </c>
      <c r="C60">
        <v>1934</v>
      </c>
      <c r="D60">
        <v>0.17786970699999999</v>
      </c>
      <c r="E60">
        <v>0.38600000699999998</v>
      </c>
      <c r="F60">
        <v>968</v>
      </c>
      <c r="G60">
        <v>0.24380165300000001</v>
      </c>
      <c r="H60">
        <v>966</v>
      </c>
      <c r="I60">
        <v>0.11180124399999999</v>
      </c>
    </row>
    <row r="61" spans="1:9">
      <c r="A61">
        <v>10</v>
      </c>
      <c r="B61">
        <v>10</v>
      </c>
      <c r="C61">
        <v>1937</v>
      </c>
      <c r="D61">
        <v>0.115126483</v>
      </c>
      <c r="E61">
        <v>0.44299998899999998</v>
      </c>
      <c r="F61">
        <v>967</v>
      </c>
      <c r="G61">
        <v>0.15822130400000001</v>
      </c>
      <c r="H61">
        <v>970</v>
      </c>
      <c r="I61" s="49">
        <v>7.2164945300000005E-2</v>
      </c>
    </row>
    <row r="62" spans="1:9">
      <c r="A62">
        <v>10</v>
      </c>
      <c r="B62">
        <v>11</v>
      </c>
      <c r="C62">
        <v>1937</v>
      </c>
      <c r="D62" s="49">
        <v>7.3825500899999993E-2</v>
      </c>
      <c r="E62">
        <v>0.476000011</v>
      </c>
      <c r="F62">
        <v>971</v>
      </c>
      <c r="G62" s="49">
        <v>9.7837284199999999E-2</v>
      </c>
      <c r="H62">
        <v>966</v>
      </c>
      <c r="I62" s="49">
        <v>4.9689441899999999E-2</v>
      </c>
    </row>
    <row r="63" spans="1:9">
      <c r="A63">
        <v>10</v>
      </c>
      <c r="B63">
        <v>12</v>
      </c>
      <c r="C63">
        <v>1938</v>
      </c>
      <c r="D63" s="49">
        <v>5.1599588199999998E-2</v>
      </c>
      <c r="E63">
        <v>0.508000016</v>
      </c>
      <c r="F63">
        <v>955</v>
      </c>
      <c r="G63" s="49">
        <v>7.8534029399999997E-2</v>
      </c>
      <c r="H63">
        <v>983</v>
      </c>
      <c r="I63" s="49">
        <v>2.5432350100000001E-2</v>
      </c>
    </row>
    <row r="64" spans="1:9">
      <c r="A64">
        <v>10</v>
      </c>
      <c r="B64">
        <v>15</v>
      </c>
      <c r="C64">
        <v>1937</v>
      </c>
      <c r="D64" s="49">
        <v>2.0134227399999999E-2</v>
      </c>
      <c r="E64">
        <v>0.575999975</v>
      </c>
      <c r="F64">
        <v>963</v>
      </c>
      <c r="G64" s="49">
        <v>2.9075805100000001E-2</v>
      </c>
      <c r="H64">
        <v>974</v>
      </c>
      <c r="I64" s="49">
        <v>1.1293634800000001E-2</v>
      </c>
    </row>
    <row r="65" spans="1:9">
      <c r="A65">
        <v>10</v>
      </c>
      <c r="B65">
        <v>20</v>
      </c>
      <c r="C65">
        <v>1939</v>
      </c>
      <c r="D65" s="49">
        <v>2.06291908E-3</v>
      </c>
      <c r="E65">
        <v>0.644999981</v>
      </c>
      <c r="F65">
        <v>960</v>
      </c>
      <c r="G65" s="49">
        <v>2.0833334400000001E-3</v>
      </c>
      <c r="H65">
        <v>979</v>
      </c>
      <c r="I65" s="49">
        <v>2.0429010000000002E-3</v>
      </c>
    </row>
    <row r="66" spans="1:9">
      <c r="A66">
        <v>10</v>
      </c>
      <c r="B66">
        <v>25</v>
      </c>
      <c r="C66">
        <v>1937</v>
      </c>
      <c r="D66">
        <v>0</v>
      </c>
      <c r="E66">
        <v>0.685000002</v>
      </c>
      <c r="F66">
        <v>969</v>
      </c>
      <c r="G66">
        <v>0</v>
      </c>
      <c r="H66">
        <v>968</v>
      </c>
      <c r="I66">
        <v>0</v>
      </c>
    </row>
    <row r="67" spans="1:9">
      <c r="A67">
        <v>10</v>
      </c>
      <c r="B67">
        <v>500</v>
      </c>
      <c r="C67">
        <v>1938</v>
      </c>
      <c r="D67">
        <v>0</v>
      </c>
      <c r="E67">
        <v>0.819000006</v>
      </c>
      <c r="F67">
        <v>922</v>
      </c>
      <c r="G67">
        <v>0</v>
      </c>
      <c r="H67">
        <v>1016</v>
      </c>
      <c r="I67">
        <v>0</v>
      </c>
    </row>
    <row r="68" spans="1:9">
      <c r="A68">
        <v>20</v>
      </c>
      <c r="B68">
        <v>6</v>
      </c>
      <c r="C68">
        <v>1408</v>
      </c>
      <c r="D68">
        <v>0.45454546800000001</v>
      </c>
      <c r="E68">
        <v>0.23399999699999999</v>
      </c>
      <c r="F68">
        <v>710</v>
      </c>
      <c r="G68">
        <v>0.60281688</v>
      </c>
      <c r="H68">
        <v>698</v>
      </c>
      <c r="I68">
        <v>0.30372491499999998</v>
      </c>
    </row>
    <row r="69" spans="1:9">
      <c r="A69">
        <v>20</v>
      </c>
      <c r="B69">
        <v>7</v>
      </c>
      <c r="C69">
        <v>1831</v>
      </c>
      <c r="D69">
        <v>0.34680503600000001</v>
      </c>
      <c r="E69">
        <v>0.29600000399999998</v>
      </c>
      <c r="F69">
        <v>913</v>
      </c>
      <c r="G69">
        <v>0.47207009799999999</v>
      </c>
      <c r="H69">
        <v>918</v>
      </c>
      <c r="I69">
        <v>0.222222224</v>
      </c>
    </row>
    <row r="70" spans="1:9">
      <c r="A70">
        <v>20</v>
      </c>
      <c r="B70">
        <v>8</v>
      </c>
      <c r="C70">
        <v>1899</v>
      </c>
      <c r="D70">
        <v>0.28436020000000001</v>
      </c>
      <c r="E70">
        <v>0.34000000400000002</v>
      </c>
      <c r="F70">
        <v>950</v>
      </c>
      <c r="G70">
        <v>0.38421052700000002</v>
      </c>
      <c r="H70">
        <v>949</v>
      </c>
      <c r="I70">
        <v>0.18440464100000001</v>
      </c>
    </row>
    <row r="71" spans="1:9">
      <c r="A71">
        <v>20</v>
      </c>
      <c r="B71">
        <v>9</v>
      </c>
      <c r="C71">
        <v>1934</v>
      </c>
      <c r="D71">
        <v>0.21561530200000001</v>
      </c>
      <c r="E71">
        <v>0.38600000699999998</v>
      </c>
      <c r="F71">
        <v>968</v>
      </c>
      <c r="G71">
        <v>0.29545453199999999</v>
      </c>
      <c r="H71">
        <v>966</v>
      </c>
      <c r="I71">
        <v>0.135610759</v>
      </c>
    </row>
    <row r="72" spans="1:9">
      <c r="A72">
        <v>20</v>
      </c>
      <c r="B72">
        <v>10</v>
      </c>
      <c r="C72">
        <v>1937</v>
      </c>
      <c r="D72">
        <v>0.141972125</v>
      </c>
      <c r="E72">
        <v>0.44299998899999998</v>
      </c>
      <c r="F72">
        <v>967</v>
      </c>
      <c r="G72">
        <v>0.19648397000000001</v>
      </c>
      <c r="H72">
        <v>970</v>
      </c>
      <c r="I72" s="49">
        <v>8.7628863799999998E-2</v>
      </c>
    </row>
    <row r="73" spans="1:9">
      <c r="A73">
        <v>20</v>
      </c>
      <c r="B73">
        <v>11</v>
      </c>
      <c r="C73">
        <v>1937</v>
      </c>
      <c r="D73" s="49">
        <v>8.8280849199999997E-2</v>
      </c>
      <c r="E73">
        <v>0.476000011</v>
      </c>
      <c r="F73">
        <v>971</v>
      </c>
      <c r="G73">
        <v>0.119464472</v>
      </c>
      <c r="H73">
        <v>966</v>
      </c>
      <c r="I73" s="49">
        <v>5.6935817E-2</v>
      </c>
    </row>
    <row r="74" spans="1:9">
      <c r="A74">
        <v>20</v>
      </c>
      <c r="B74">
        <v>12</v>
      </c>
      <c r="C74">
        <v>1938</v>
      </c>
      <c r="D74" s="49">
        <v>6.8111456900000006E-2</v>
      </c>
      <c r="E74">
        <v>0.508000016</v>
      </c>
      <c r="F74">
        <v>955</v>
      </c>
      <c r="G74">
        <v>0.101570681</v>
      </c>
      <c r="H74">
        <v>983</v>
      </c>
      <c r="I74" s="49">
        <v>3.5605288999999998E-2</v>
      </c>
    </row>
    <row r="75" spans="1:9">
      <c r="A75">
        <v>20</v>
      </c>
      <c r="B75">
        <v>15</v>
      </c>
      <c r="C75">
        <v>1937</v>
      </c>
      <c r="D75" s="49">
        <v>2.73618996E-2</v>
      </c>
      <c r="E75">
        <v>0.575999975</v>
      </c>
      <c r="F75">
        <v>963</v>
      </c>
      <c r="G75" s="49">
        <v>3.6344755399999998E-2</v>
      </c>
      <c r="H75">
        <v>974</v>
      </c>
      <c r="I75" s="49">
        <v>1.8480492800000001E-2</v>
      </c>
    </row>
    <row r="76" spans="1:9">
      <c r="A76">
        <v>20</v>
      </c>
      <c r="B76">
        <v>20</v>
      </c>
      <c r="C76">
        <v>1939</v>
      </c>
      <c r="D76" s="49">
        <v>3.6101082800000001E-3</v>
      </c>
      <c r="E76">
        <v>0.644999981</v>
      </c>
      <c r="F76">
        <v>960</v>
      </c>
      <c r="G76" s="49">
        <v>2.0833334400000001E-3</v>
      </c>
      <c r="H76">
        <v>979</v>
      </c>
      <c r="I76" s="49">
        <v>5.1072523899999998E-3</v>
      </c>
    </row>
    <row r="77" spans="1:9">
      <c r="A77">
        <v>20</v>
      </c>
      <c r="B77">
        <v>25</v>
      </c>
      <c r="C77">
        <v>1937</v>
      </c>
      <c r="D77">
        <v>0</v>
      </c>
      <c r="E77">
        <v>0.685000002</v>
      </c>
      <c r="F77">
        <v>969</v>
      </c>
      <c r="G77">
        <v>0</v>
      </c>
      <c r="H77">
        <v>968</v>
      </c>
      <c r="I77">
        <v>0</v>
      </c>
    </row>
    <row r="78" spans="1:9">
      <c r="A78">
        <v>20</v>
      </c>
      <c r="B78">
        <v>500</v>
      </c>
      <c r="C78">
        <v>1938</v>
      </c>
      <c r="D78">
        <v>0</v>
      </c>
      <c r="E78">
        <v>0.819000006</v>
      </c>
      <c r="F78">
        <v>922</v>
      </c>
      <c r="G78">
        <v>0</v>
      </c>
      <c r="H78">
        <v>1016</v>
      </c>
      <c r="I78">
        <v>0</v>
      </c>
    </row>
    <row r="79" spans="1:9">
      <c r="A79">
        <v>40</v>
      </c>
      <c r="B79">
        <v>6</v>
      </c>
      <c r="C79">
        <v>1408</v>
      </c>
      <c r="D79">
        <v>0.50568181300000004</v>
      </c>
      <c r="E79">
        <v>0.23399999699999999</v>
      </c>
      <c r="F79">
        <v>710</v>
      </c>
      <c r="G79">
        <v>0.65633803599999996</v>
      </c>
      <c r="H79">
        <v>698</v>
      </c>
      <c r="I79">
        <v>0.35243552900000003</v>
      </c>
    </row>
    <row r="80" spans="1:9">
      <c r="A80">
        <v>40</v>
      </c>
      <c r="B80">
        <v>7</v>
      </c>
      <c r="C80">
        <v>1831</v>
      </c>
      <c r="D80">
        <v>0.39595848300000003</v>
      </c>
      <c r="E80">
        <v>0.29600000399999998</v>
      </c>
      <c r="F80">
        <v>913</v>
      </c>
      <c r="G80">
        <v>0.54107338199999999</v>
      </c>
      <c r="H80">
        <v>918</v>
      </c>
      <c r="I80">
        <v>0.25163400200000002</v>
      </c>
    </row>
    <row r="81" spans="1:9">
      <c r="A81">
        <v>40</v>
      </c>
      <c r="B81">
        <v>8</v>
      </c>
      <c r="C81">
        <v>1899</v>
      </c>
      <c r="D81">
        <v>0.32490783899999998</v>
      </c>
      <c r="E81">
        <v>0.34000000400000002</v>
      </c>
      <c r="F81">
        <v>950</v>
      </c>
      <c r="G81">
        <v>0.44526314700000003</v>
      </c>
      <c r="H81">
        <v>949</v>
      </c>
      <c r="I81">
        <v>0.20442570700000001</v>
      </c>
    </row>
    <row r="82" spans="1:9">
      <c r="A82">
        <v>40</v>
      </c>
      <c r="B82">
        <v>9</v>
      </c>
      <c r="C82">
        <v>1934</v>
      </c>
      <c r="D82">
        <v>0.243019655</v>
      </c>
      <c r="E82">
        <v>0.38600000699999998</v>
      </c>
      <c r="F82">
        <v>968</v>
      </c>
      <c r="G82">
        <v>0.32954546800000001</v>
      </c>
      <c r="H82">
        <v>966</v>
      </c>
      <c r="I82">
        <v>0.156314701</v>
      </c>
    </row>
    <row r="83" spans="1:9">
      <c r="A83">
        <v>40</v>
      </c>
      <c r="B83">
        <v>10</v>
      </c>
      <c r="C83">
        <v>1937</v>
      </c>
      <c r="D83">
        <v>0.16210635000000001</v>
      </c>
      <c r="E83">
        <v>0.44299998899999998</v>
      </c>
      <c r="F83">
        <v>967</v>
      </c>
      <c r="G83">
        <v>0.228541881</v>
      </c>
      <c r="H83">
        <v>970</v>
      </c>
      <c r="I83" s="49">
        <v>9.5876291399999994E-2</v>
      </c>
    </row>
    <row r="84" spans="1:9">
      <c r="A84">
        <v>40</v>
      </c>
      <c r="B84">
        <v>11</v>
      </c>
      <c r="C84">
        <v>1937</v>
      </c>
      <c r="D84">
        <v>0.102219924</v>
      </c>
      <c r="E84">
        <v>0.476000011</v>
      </c>
      <c r="F84">
        <v>971</v>
      </c>
      <c r="G84">
        <v>0.14006179599999999</v>
      </c>
      <c r="H84">
        <v>966</v>
      </c>
      <c r="I84" s="49">
        <v>6.4182192099999993E-2</v>
      </c>
    </row>
    <row r="85" spans="1:9">
      <c r="A85">
        <v>40</v>
      </c>
      <c r="B85">
        <v>12</v>
      </c>
      <c r="C85">
        <v>1938</v>
      </c>
      <c r="D85" s="49">
        <v>7.8947365300000003E-2</v>
      </c>
      <c r="E85">
        <v>0.508000016</v>
      </c>
      <c r="F85">
        <v>955</v>
      </c>
      <c r="G85">
        <v>0.118324608</v>
      </c>
      <c r="H85">
        <v>983</v>
      </c>
      <c r="I85" s="49">
        <v>4.0691759399999999E-2</v>
      </c>
    </row>
    <row r="86" spans="1:9">
      <c r="A86">
        <v>40</v>
      </c>
      <c r="B86">
        <v>15</v>
      </c>
      <c r="C86">
        <v>1937</v>
      </c>
      <c r="D86" s="49">
        <v>2.9426949099999999E-2</v>
      </c>
      <c r="E86">
        <v>0.575999975</v>
      </c>
      <c r="F86">
        <v>963</v>
      </c>
      <c r="G86" s="49">
        <v>3.9460021999999997E-2</v>
      </c>
      <c r="H86">
        <v>974</v>
      </c>
      <c r="I86" s="49">
        <v>1.9507186499999999E-2</v>
      </c>
    </row>
    <row r="87" spans="1:9">
      <c r="A87">
        <v>40</v>
      </c>
      <c r="B87">
        <v>20</v>
      </c>
      <c r="C87">
        <v>1939</v>
      </c>
      <c r="D87" s="49">
        <v>3.6101082800000001E-3</v>
      </c>
      <c r="E87">
        <v>0.644999981</v>
      </c>
      <c r="F87">
        <v>960</v>
      </c>
      <c r="G87" s="49">
        <v>2.0833334400000001E-3</v>
      </c>
      <c r="H87">
        <v>979</v>
      </c>
      <c r="I87" s="49">
        <v>5.1072523899999998E-3</v>
      </c>
    </row>
    <row r="88" spans="1:9">
      <c r="A88">
        <v>40</v>
      </c>
      <c r="B88">
        <v>25</v>
      </c>
      <c r="C88">
        <v>1937</v>
      </c>
      <c r="D88">
        <v>0</v>
      </c>
      <c r="E88">
        <v>0.685000002</v>
      </c>
      <c r="F88">
        <v>969</v>
      </c>
      <c r="G88">
        <v>0</v>
      </c>
      <c r="H88">
        <v>968</v>
      </c>
      <c r="I88">
        <v>0</v>
      </c>
    </row>
    <row r="89" spans="1:9">
      <c r="A89">
        <v>40</v>
      </c>
      <c r="B89">
        <v>500</v>
      </c>
      <c r="C89">
        <v>1938</v>
      </c>
      <c r="D89">
        <v>0</v>
      </c>
      <c r="E89">
        <v>0.819000006</v>
      </c>
      <c r="F89">
        <v>922</v>
      </c>
      <c r="G89">
        <v>0</v>
      </c>
      <c r="H89">
        <v>1016</v>
      </c>
      <c r="I89">
        <v>0</v>
      </c>
    </row>
    <row r="90" spans="1:9">
      <c r="A90">
        <v>5</v>
      </c>
      <c r="B90">
        <v>6</v>
      </c>
      <c r="C90">
        <v>1408</v>
      </c>
      <c r="D90">
        <v>0.26420453199999999</v>
      </c>
      <c r="E90">
        <v>0.23399999699999999</v>
      </c>
      <c r="F90">
        <v>709</v>
      </c>
      <c r="G90">
        <v>0.36389279400000002</v>
      </c>
      <c r="H90">
        <v>699</v>
      </c>
      <c r="I90">
        <v>0.163090125</v>
      </c>
    </row>
    <row r="91" spans="1:9">
      <c r="A91">
        <v>5</v>
      </c>
      <c r="B91">
        <v>7</v>
      </c>
      <c r="C91">
        <v>1831</v>
      </c>
      <c r="D91">
        <v>0.21518296000000001</v>
      </c>
      <c r="E91">
        <v>0.29800000799999998</v>
      </c>
      <c r="F91">
        <v>916</v>
      </c>
      <c r="G91">
        <v>0.30021834400000003</v>
      </c>
      <c r="H91">
        <v>915</v>
      </c>
      <c r="I91">
        <v>0.130054638</v>
      </c>
    </row>
    <row r="92" spans="1:9">
      <c r="A92">
        <v>5</v>
      </c>
      <c r="B92">
        <v>8</v>
      </c>
      <c r="C92">
        <v>1899</v>
      </c>
      <c r="D92">
        <v>0.17061612000000001</v>
      </c>
      <c r="E92">
        <v>0.338999987</v>
      </c>
      <c r="F92">
        <v>950</v>
      </c>
      <c r="G92">
        <v>0.238947362</v>
      </c>
      <c r="H92">
        <v>949</v>
      </c>
      <c r="I92">
        <v>0.10221285400000001</v>
      </c>
    </row>
    <row r="93" spans="1:9">
      <c r="A93">
        <v>5</v>
      </c>
      <c r="B93">
        <v>9</v>
      </c>
      <c r="C93">
        <v>1934</v>
      </c>
      <c r="D93">
        <v>0.12047569499999999</v>
      </c>
      <c r="E93">
        <v>0.38600000699999998</v>
      </c>
      <c r="F93">
        <v>966</v>
      </c>
      <c r="G93">
        <v>0.17391304699999999</v>
      </c>
      <c r="H93">
        <v>968</v>
      </c>
      <c r="I93" s="49">
        <v>6.7148760000000002E-2</v>
      </c>
    </row>
    <row r="94" spans="1:9">
      <c r="A94">
        <v>5</v>
      </c>
      <c r="B94">
        <v>10</v>
      </c>
      <c r="C94">
        <v>1937</v>
      </c>
      <c r="D94" s="49">
        <v>8.5699535899999998E-2</v>
      </c>
      <c r="E94">
        <v>0.442000002</v>
      </c>
      <c r="F94">
        <v>967</v>
      </c>
      <c r="G94">
        <v>0.12512926799999999</v>
      </c>
      <c r="H94">
        <v>970</v>
      </c>
      <c r="I94" s="49">
        <v>4.6391751600000003E-2</v>
      </c>
    </row>
    <row r="95" spans="1:9">
      <c r="A95">
        <v>5</v>
      </c>
      <c r="B95">
        <v>11</v>
      </c>
      <c r="C95">
        <v>1937</v>
      </c>
      <c r="D95" s="49">
        <v>4.6463604999999998E-2</v>
      </c>
      <c r="E95">
        <v>0.47799998500000002</v>
      </c>
      <c r="F95">
        <v>971</v>
      </c>
      <c r="G95" s="49">
        <v>7.1060761799999997E-2</v>
      </c>
      <c r="H95">
        <v>966</v>
      </c>
      <c r="I95" s="49">
        <v>2.1739130799999999E-2</v>
      </c>
    </row>
    <row r="96" spans="1:9">
      <c r="A96">
        <v>5</v>
      </c>
      <c r="B96">
        <v>12</v>
      </c>
      <c r="C96">
        <v>1938</v>
      </c>
      <c r="D96" s="49">
        <v>3.4571722100000001E-2</v>
      </c>
      <c r="E96">
        <v>0.508000016</v>
      </c>
      <c r="F96">
        <v>956</v>
      </c>
      <c r="G96" s="49">
        <v>4.9163181299999997E-2</v>
      </c>
      <c r="H96">
        <v>982</v>
      </c>
      <c r="I96" s="49">
        <v>2.0366597899999998E-2</v>
      </c>
    </row>
    <row r="97" spans="1:9">
      <c r="A97">
        <v>5</v>
      </c>
      <c r="B97">
        <v>15</v>
      </c>
      <c r="C97">
        <v>1937</v>
      </c>
      <c r="D97" s="49">
        <v>1.5487867400000001E-2</v>
      </c>
      <c r="E97">
        <v>0.575999975</v>
      </c>
      <c r="F97">
        <v>964</v>
      </c>
      <c r="G97" s="49">
        <v>2.1784232899999999E-2</v>
      </c>
      <c r="H97">
        <v>973</v>
      </c>
      <c r="I97" s="49">
        <v>9.2497430700000001E-3</v>
      </c>
    </row>
    <row r="98" spans="1:9">
      <c r="A98">
        <v>5</v>
      </c>
      <c r="B98">
        <v>20</v>
      </c>
      <c r="C98">
        <v>1939</v>
      </c>
      <c r="D98" s="49">
        <v>1.0314594999999999E-2</v>
      </c>
      <c r="E98">
        <v>0.64399999399999996</v>
      </c>
      <c r="F98">
        <v>965</v>
      </c>
      <c r="G98" s="49">
        <v>9.3264244500000006E-3</v>
      </c>
      <c r="H98">
        <v>974</v>
      </c>
      <c r="I98" s="49">
        <v>1.1293634800000001E-2</v>
      </c>
    </row>
    <row r="99" spans="1:9">
      <c r="A99">
        <v>5</v>
      </c>
      <c r="B99">
        <v>25</v>
      </c>
      <c r="C99">
        <v>1937</v>
      </c>
      <c r="D99" s="49">
        <v>8.7764579799999992E-3</v>
      </c>
      <c r="E99">
        <v>0.685000002</v>
      </c>
      <c r="F99">
        <v>965</v>
      </c>
      <c r="G99" s="49">
        <v>2.0725389500000002E-3</v>
      </c>
      <c r="H99">
        <v>972</v>
      </c>
      <c r="I99" s="49">
        <v>1.54320989E-2</v>
      </c>
    </row>
    <row r="100" spans="1:9">
      <c r="A100">
        <v>5</v>
      </c>
      <c r="B100">
        <v>500</v>
      </c>
      <c r="C100">
        <v>1938</v>
      </c>
      <c r="D100">
        <v>0</v>
      </c>
      <c r="E100">
        <v>0.819000006</v>
      </c>
      <c r="F100">
        <v>922</v>
      </c>
      <c r="G100">
        <v>0</v>
      </c>
      <c r="H100">
        <v>1016</v>
      </c>
      <c r="I100">
        <v>0</v>
      </c>
    </row>
    <row r="101" spans="1:9">
      <c r="A101">
        <v>10</v>
      </c>
      <c r="B101">
        <v>6</v>
      </c>
      <c r="C101">
        <v>1408</v>
      </c>
      <c r="D101">
        <v>0.37002840599999998</v>
      </c>
      <c r="E101">
        <v>0.23399999699999999</v>
      </c>
      <c r="F101">
        <v>709</v>
      </c>
      <c r="G101">
        <v>0.50775742499999998</v>
      </c>
      <c r="H101">
        <v>699</v>
      </c>
      <c r="I101">
        <v>0.23032903699999999</v>
      </c>
    </row>
    <row r="102" spans="1:9">
      <c r="A102">
        <v>10</v>
      </c>
      <c r="B102">
        <v>7</v>
      </c>
      <c r="C102">
        <v>1831</v>
      </c>
      <c r="D102">
        <v>0.29492080199999998</v>
      </c>
      <c r="E102">
        <v>0.29800000799999998</v>
      </c>
      <c r="F102">
        <v>916</v>
      </c>
      <c r="G102">
        <v>0.41484716500000002</v>
      </c>
      <c r="H102">
        <v>915</v>
      </c>
      <c r="I102">
        <v>0.17486338300000001</v>
      </c>
    </row>
    <row r="103" spans="1:9">
      <c r="A103">
        <v>10</v>
      </c>
      <c r="B103">
        <v>8</v>
      </c>
      <c r="C103">
        <v>1899</v>
      </c>
      <c r="D103">
        <v>0.23854660999999999</v>
      </c>
      <c r="E103">
        <v>0.338999987</v>
      </c>
      <c r="F103">
        <v>950</v>
      </c>
      <c r="G103">
        <v>0.33578947199999998</v>
      </c>
      <c r="H103">
        <v>949</v>
      </c>
      <c r="I103">
        <v>0.141201258</v>
      </c>
    </row>
    <row r="104" spans="1:9">
      <c r="A104">
        <v>10</v>
      </c>
      <c r="B104">
        <v>9</v>
      </c>
      <c r="C104">
        <v>1934</v>
      </c>
      <c r="D104">
        <v>0.16442605900000001</v>
      </c>
      <c r="E104">
        <v>0.38600000699999998</v>
      </c>
      <c r="F104">
        <v>966</v>
      </c>
      <c r="G104">
        <v>0.23291926099999999</v>
      </c>
      <c r="H104">
        <v>968</v>
      </c>
      <c r="I104" s="49">
        <v>9.6074380000000001E-2</v>
      </c>
    </row>
    <row r="105" spans="1:9">
      <c r="A105">
        <v>10</v>
      </c>
      <c r="B105">
        <v>10</v>
      </c>
      <c r="C105">
        <v>1937</v>
      </c>
      <c r="D105">
        <v>0.10944759799999999</v>
      </c>
      <c r="E105">
        <v>0.442000002</v>
      </c>
      <c r="F105">
        <v>967</v>
      </c>
      <c r="G105">
        <v>0.153050676</v>
      </c>
      <c r="H105">
        <v>970</v>
      </c>
      <c r="I105" s="49">
        <v>6.5979383899999994E-2</v>
      </c>
    </row>
    <row r="106" spans="1:9">
      <c r="A106">
        <v>10</v>
      </c>
      <c r="B106">
        <v>11</v>
      </c>
      <c r="C106">
        <v>1937</v>
      </c>
      <c r="D106" s="49">
        <v>6.0402683899999997E-2</v>
      </c>
      <c r="E106">
        <v>0.47799998500000002</v>
      </c>
      <c r="F106">
        <v>971</v>
      </c>
      <c r="G106" s="49">
        <v>9.0628221600000003E-2</v>
      </c>
      <c r="H106">
        <v>966</v>
      </c>
      <c r="I106" s="49">
        <v>3.0020704499999998E-2</v>
      </c>
    </row>
    <row r="107" spans="1:9">
      <c r="A107">
        <v>10</v>
      </c>
      <c r="B107">
        <v>12</v>
      </c>
      <c r="C107">
        <v>1938</v>
      </c>
      <c r="D107" s="49">
        <v>4.90196086E-2</v>
      </c>
      <c r="E107">
        <v>0.508000016</v>
      </c>
      <c r="F107">
        <v>956</v>
      </c>
      <c r="G107" s="49">
        <v>6.6945605000000005E-2</v>
      </c>
      <c r="H107">
        <v>982</v>
      </c>
      <c r="I107" s="49">
        <v>3.1568229199999999E-2</v>
      </c>
    </row>
    <row r="108" spans="1:9">
      <c r="A108">
        <v>10</v>
      </c>
      <c r="B108">
        <v>15</v>
      </c>
      <c r="C108">
        <v>1937</v>
      </c>
      <c r="D108" s="49">
        <v>1.9101703500000001E-2</v>
      </c>
      <c r="E108">
        <v>0.575999975</v>
      </c>
      <c r="F108">
        <v>964</v>
      </c>
      <c r="G108" s="49">
        <v>2.8008298899999999E-2</v>
      </c>
      <c r="H108">
        <v>973</v>
      </c>
      <c r="I108" s="49">
        <v>1.0277491999999999E-2</v>
      </c>
    </row>
    <row r="109" spans="1:9">
      <c r="A109">
        <v>10</v>
      </c>
      <c r="B109">
        <v>20</v>
      </c>
      <c r="C109">
        <v>1939</v>
      </c>
      <c r="D109" s="49">
        <v>1.0314594999999999E-2</v>
      </c>
      <c r="E109">
        <v>0.64399999399999996</v>
      </c>
      <c r="F109">
        <v>965</v>
      </c>
      <c r="G109" s="49">
        <v>9.3264244500000006E-3</v>
      </c>
      <c r="H109">
        <v>974</v>
      </c>
      <c r="I109" s="49">
        <v>1.1293634800000001E-2</v>
      </c>
    </row>
    <row r="110" spans="1:9">
      <c r="A110">
        <v>10</v>
      </c>
      <c r="B110">
        <v>25</v>
      </c>
      <c r="C110">
        <v>1937</v>
      </c>
      <c r="D110" s="49">
        <v>8.7764579799999992E-3</v>
      </c>
      <c r="E110">
        <v>0.685000002</v>
      </c>
      <c r="F110">
        <v>965</v>
      </c>
      <c r="G110" s="49">
        <v>2.0725389500000002E-3</v>
      </c>
      <c r="H110">
        <v>972</v>
      </c>
      <c r="I110" s="49">
        <v>1.54320989E-2</v>
      </c>
    </row>
    <row r="111" spans="1:9">
      <c r="A111">
        <v>10</v>
      </c>
      <c r="B111">
        <v>500</v>
      </c>
      <c r="C111">
        <v>1938</v>
      </c>
      <c r="D111">
        <v>0</v>
      </c>
      <c r="E111">
        <v>0.819000006</v>
      </c>
      <c r="F111">
        <v>922</v>
      </c>
      <c r="G111">
        <v>0</v>
      </c>
      <c r="H111">
        <v>1016</v>
      </c>
      <c r="I111">
        <v>0</v>
      </c>
    </row>
    <row r="112" spans="1:9">
      <c r="A112">
        <v>20</v>
      </c>
      <c r="B112">
        <v>6</v>
      </c>
      <c r="C112">
        <v>1408</v>
      </c>
      <c r="D112">
        <v>0.45454546800000001</v>
      </c>
      <c r="E112">
        <v>0.23399999699999999</v>
      </c>
      <c r="F112">
        <v>709</v>
      </c>
      <c r="G112">
        <v>0.58815234900000002</v>
      </c>
      <c r="H112">
        <v>699</v>
      </c>
      <c r="I112">
        <v>0.31902718499999999</v>
      </c>
    </row>
    <row r="113" spans="1:9">
      <c r="A113">
        <v>20</v>
      </c>
      <c r="B113">
        <v>7</v>
      </c>
      <c r="C113">
        <v>1831</v>
      </c>
      <c r="D113">
        <v>0.354997277</v>
      </c>
      <c r="E113">
        <v>0.29800000799999998</v>
      </c>
      <c r="F113">
        <v>916</v>
      </c>
      <c r="G113">
        <v>0.49235808800000003</v>
      </c>
      <c r="H113">
        <v>915</v>
      </c>
      <c r="I113">
        <v>0.217486337</v>
      </c>
    </row>
    <row r="114" spans="1:9">
      <c r="A114">
        <v>20</v>
      </c>
      <c r="B114">
        <v>8</v>
      </c>
      <c r="C114">
        <v>1899</v>
      </c>
      <c r="D114">
        <v>0.28436020000000001</v>
      </c>
      <c r="E114">
        <v>0.338999987</v>
      </c>
      <c r="F114">
        <v>950</v>
      </c>
      <c r="G114">
        <v>0.40000000600000002</v>
      </c>
      <c r="H114">
        <v>949</v>
      </c>
      <c r="I114">
        <v>0.168598518</v>
      </c>
    </row>
    <row r="115" spans="1:9">
      <c r="A115">
        <v>20</v>
      </c>
      <c r="B115">
        <v>9</v>
      </c>
      <c r="C115">
        <v>1934</v>
      </c>
      <c r="D115">
        <v>0.205791101</v>
      </c>
      <c r="E115">
        <v>0.38600000699999998</v>
      </c>
      <c r="F115">
        <v>966</v>
      </c>
      <c r="G115">
        <v>0.290890276</v>
      </c>
      <c r="H115">
        <v>968</v>
      </c>
      <c r="I115">
        <v>0.120867766</v>
      </c>
    </row>
    <row r="116" spans="1:9">
      <c r="A116">
        <v>20</v>
      </c>
      <c r="B116">
        <v>10</v>
      </c>
      <c r="C116">
        <v>1937</v>
      </c>
      <c r="D116">
        <v>0.13732576399999999</v>
      </c>
      <c r="E116">
        <v>0.442000002</v>
      </c>
      <c r="F116">
        <v>967</v>
      </c>
      <c r="G116">
        <v>0.191313341</v>
      </c>
      <c r="H116">
        <v>970</v>
      </c>
      <c r="I116" s="49">
        <v>8.3505153700000001E-2</v>
      </c>
    </row>
    <row r="117" spans="1:9">
      <c r="A117">
        <v>20</v>
      </c>
      <c r="B117">
        <v>11</v>
      </c>
      <c r="C117">
        <v>1937</v>
      </c>
      <c r="D117" s="49">
        <v>8.5183270300000002E-2</v>
      </c>
      <c r="E117">
        <v>0.47799998500000002</v>
      </c>
      <c r="F117">
        <v>971</v>
      </c>
      <c r="G117">
        <v>0.126673535</v>
      </c>
      <c r="H117">
        <v>966</v>
      </c>
      <c r="I117" s="49">
        <v>4.34782617E-2</v>
      </c>
    </row>
    <row r="118" spans="1:9">
      <c r="A118">
        <v>20</v>
      </c>
      <c r="B118">
        <v>12</v>
      </c>
      <c r="C118">
        <v>1938</v>
      </c>
      <c r="D118" s="49">
        <v>6.2435500300000002E-2</v>
      </c>
      <c r="E118">
        <v>0.508000016</v>
      </c>
      <c r="F118">
        <v>956</v>
      </c>
      <c r="G118" s="49">
        <v>8.7866105099999994E-2</v>
      </c>
      <c r="H118">
        <v>982</v>
      </c>
      <c r="I118" s="49">
        <v>3.76782082E-2</v>
      </c>
    </row>
    <row r="119" spans="1:9">
      <c r="A119">
        <v>20</v>
      </c>
      <c r="B119">
        <v>15</v>
      </c>
      <c r="C119">
        <v>1937</v>
      </c>
      <c r="D119" s="49">
        <v>2.2715538699999999E-2</v>
      </c>
      <c r="E119">
        <v>0.575999975</v>
      </c>
      <c r="F119">
        <v>964</v>
      </c>
      <c r="G119" s="49">
        <v>3.5269711199999998E-2</v>
      </c>
      <c r="H119">
        <v>973</v>
      </c>
      <c r="I119" s="49">
        <v>1.0277491999999999E-2</v>
      </c>
    </row>
    <row r="120" spans="1:9">
      <c r="A120">
        <v>20</v>
      </c>
      <c r="B120">
        <v>20</v>
      </c>
      <c r="C120">
        <v>1939</v>
      </c>
      <c r="D120" s="49">
        <v>1.08303251E-2</v>
      </c>
      <c r="E120">
        <v>0.64399999399999996</v>
      </c>
      <c r="F120">
        <v>965</v>
      </c>
      <c r="G120" s="49">
        <v>1.0362694E-2</v>
      </c>
      <c r="H120">
        <v>974</v>
      </c>
      <c r="I120" s="49">
        <v>1.1293634800000001E-2</v>
      </c>
    </row>
    <row r="121" spans="1:9">
      <c r="A121">
        <v>20</v>
      </c>
      <c r="B121">
        <v>25</v>
      </c>
      <c r="C121">
        <v>1937</v>
      </c>
      <c r="D121" s="49">
        <v>9.2927208199999993E-3</v>
      </c>
      <c r="E121">
        <v>0.685000002</v>
      </c>
      <c r="F121">
        <v>965</v>
      </c>
      <c r="G121" s="49">
        <v>2.0725389500000002E-3</v>
      </c>
      <c r="H121">
        <v>972</v>
      </c>
      <c r="I121" s="49">
        <v>1.64609049E-2</v>
      </c>
    </row>
    <row r="122" spans="1:9">
      <c r="A122">
        <v>20</v>
      </c>
      <c r="B122">
        <v>500</v>
      </c>
      <c r="C122">
        <v>1938</v>
      </c>
      <c r="D122">
        <v>0</v>
      </c>
      <c r="E122">
        <v>0.819000006</v>
      </c>
      <c r="F122">
        <v>922</v>
      </c>
      <c r="G122">
        <v>0</v>
      </c>
      <c r="H122">
        <v>1016</v>
      </c>
      <c r="I122">
        <v>0</v>
      </c>
    </row>
    <row r="123" spans="1:9">
      <c r="A123">
        <v>40</v>
      </c>
      <c r="B123">
        <v>6</v>
      </c>
      <c r="C123">
        <v>1408</v>
      </c>
      <c r="D123">
        <v>0.5</v>
      </c>
      <c r="E123">
        <v>0.23399999699999999</v>
      </c>
      <c r="F123">
        <v>709</v>
      </c>
      <c r="G123">
        <v>0.64315938900000003</v>
      </c>
      <c r="H123">
        <v>699</v>
      </c>
      <c r="I123">
        <v>0.354792565</v>
      </c>
    </row>
    <row r="124" spans="1:9">
      <c r="A124">
        <v>40</v>
      </c>
      <c r="B124">
        <v>7</v>
      </c>
      <c r="C124">
        <v>1831</v>
      </c>
      <c r="D124">
        <v>0.38776624199999998</v>
      </c>
      <c r="E124">
        <v>0.29800000799999998</v>
      </c>
      <c r="F124">
        <v>916</v>
      </c>
      <c r="G124">
        <v>0.53711789799999998</v>
      </c>
      <c r="H124">
        <v>915</v>
      </c>
      <c r="I124">
        <v>0.23825137299999999</v>
      </c>
    </row>
    <row r="125" spans="1:9">
      <c r="A125">
        <v>40</v>
      </c>
      <c r="B125">
        <v>8</v>
      </c>
      <c r="C125">
        <v>1899</v>
      </c>
      <c r="D125">
        <v>0.31806212699999997</v>
      </c>
      <c r="E125">
        <v>0.338999987</v>
      </c>
      <c r="F125">
        <v>950</v>
      </c>
      <c r="G125">
        <v>0.44736841300000002</v>
      </c>
      <c r="H125">
        <v>949</v>
      </c>
      <c r="I125">
        <v>0.188619599</v>
      </c>
    </row>
    <row r="126" spans="1:9">
      <c r="A126">
        <v>40</v>
      </c>
      <c r="B126">
        <v>9</v>
      </c>
      <c r="C126">
        <v>1934</v>
      </c>
      <c r="D126">
        <v>0.229576007</v>
      </c>
      <c r="E126">
        <v>0.38600000699999998</v>
      </c>
      <c r="F126">
        <v>966</v>
      </c>
      <c r="G126">
        <v>0.32194617399999997</v>
      </c>
      <c r="H126">
        <v>968</v>
      </c>
      <c r="I126">
        <v>0.13739669299999999</v>
      </c>
    </row>
    <row r="127" spans="1:9">
      <c r="A127">
        <v>40</v>
      </c>
      <c r="B127">
        <v>10</v>
      </c>
      <c r="C127">
        <v>1937</v>
      </c>
      <c r="D127">
        <v>0.15539494200000001</v>
      </c>
      <c r="E127">
        <v>0.442000002</v>
      </c>
      <c r="F127">
        <v>967</v>
      </c>
      <c r="G127">
        <v>0.21716649800000001</v>
      </c>
      <c r="H127">
        <v>970</v>
      </c>
      <c r="I127" s="49">
        <v>9.3814432599999997E-2</v>
      </c>
    </row>
    <row r="128" spans="1:9">
      <c r="A128">
        <v>40</v>
      </c>
      <c r="B128">
        <v>11</v>
      </c>
      <c r="C128">
        <v>1937</v>
      </c>
      <c r="D128" s="49">
        <v>9.8089829099999998E-2</v>
      </c>
      <c r="E128">
        <v>0.47799998500000002</v>
      </c>
      <c r="F128">
        <v>971</v>
      </c>
      <c r="G128">
        <v>0.147270858</v>
      </c>
      <c r="H128">
        <v>966</v>
      </c>
      <c r="I128" s="49">
        <v>4.8654243399999998E-2</v>
      </c>
    </row>
    <row r="129" spans="1:9">
      <c r="A129">
        <v>40</v>
      </c>
      <c r="B129">
        <v>12</v>
      </c>
      <c r="C129">
        <v>1938</v>
      </c>
      <c r="D129" s="49">
        <v>7.0175439100000001E-2</v>
      </c>
      <c r="E129">
        <v>0.508000016</v>
      </c>
      <c r="F129">
        <v>956</v>
      </c>
      <c r="G129">
        <v>0.10146443500000001</v>
      </c>
      <c r="H129">
        <v>982</v>
      </c>
      <c r="I129" s="49">
        <v>3.9714869100000001E-2</v>
      </c>
    </row>
    <row r="130" spans="1:9">
      <c r="A130">
        <v>40</v>
      </c>
      <c r="B130">
        <v>15</v>
      </c>
      <c r="C130">
        <v>1937</v>
      </c>
      <c r="D130" s="49">
        <v>2.7878161500000002E-2</v>
      </c>
      <c r="E130">
        <v>0.575999975</v>
      </c>
      <c r="F130">
        <v>964</v>
      </c>
      <c r="G130" s="49">
        <v>4.2531121499999998E-2</v>
      </c>
      <c r="H130">
        <v>973</v>
      </c>
      <c r="I130" s="49">
        <v>1.3360739700000001E-2</v>
      </c>
    </row>
    <row r="131" spans="1:9">
      <c r="A131">
        <v>40</v>
      </c>
      <c r="B131">
        <v>20</v>
      </c>
      <c r="C131">
        <v>1939</v>
      </c>
      <c r="D131" s="49">
        <v>1.13460543E-2</v>
      </c>
      <c r="E131">
        <v>0.64399999399999996</v>
      </c>
      <c r="F131">
        <v>965</v>
      </c>
      <c r="G131" s="49">
        <v>1.0362694E-2</v>
      </c>
      <c r="H131">
        <v>974</v>
      </c>
      <c r="I131" s="49">
        <v>1.23203285E-2</v>
      </c>
    </row>
    <row r="132" spans="1:9">
      <c r="A132">
        <v>40</v>
      </c>
      <c r="B132">
        <v>25</v>
      </c>
      <c r="C132">
        <v>1937</v>
      </c>
      <c r="D132" s="49">
        <v>1.03252456E-2</v>
      </c>
      <c r="E132">
        <v>0.685000002</v>
      </c>
      <c r="F132">
        <v>965</v>
      </c>
      <c r="G132" s="49">
        <v>2.0725389500000002E-3</v>
      </c>
      <c r="H132">
        <v>972</v>
      </c>
      <c r="I132" s="49">
        <v>1.85185187E-2</v>
      </c>
    </row>
    <row r="133" spans="1:9">
      <c r="A133">
        <v>40</v>
      </c>
      <c r="B133">
        <v>500</v>
      </c>
      <c r="C133">
        <v>1938</v>
      </c>
      <c r="D133">
        <v>0</v>
      </c>
      <c r="E133">
        <v>0.819000006</v>
      </c>
      <c r="F133">
        <v>922</v>
      </c>
      <c r="G133">
        <v>0</v>
      </c>
      <c r="H133">
        <v>1016</v>
      </c>
      <c r="I133">
        <v>0</v>
      </c>
    </row>
    <row r="134" spans="1:9">
      <c r="A134">
        <v>5</v>
      </c>
      <c r="B134">
        <v>6</v>
      </c>
      <c r="C134">
        <v>1408</v>
      </c>
      <c r="D134">
        <v>0.27485796800000001</v>
      </c>
      <c r="E134">
        <v>0.23600000099999999</v>
      </c>
      <c r="F134">
        <v>700</v>
      </c>
      <c r="G134">
        <v>0.37999999499999998</v>
      </c>
      <c r="H134">
        <v>708</v>
      </c>
      <c r="I134">
        <v>0.170903951</v>
      </c>
    </row>
    <row r="135" spans="1:9">
      <c r="A135">
        <v>5</v>
      </c>
      <c r="B135">
        <v>7</v>
      </c>
      <c r="C135">
        <v>1831</v>
      </c>
      <c r="D135">
        <v>0.21299836</v>
      </c>
      <c r="E135">
        <v>0.29699999100000002</v>
      </c>
      <c r="F135">
        <v>917</v>
      </c>
      <c r="G135">
        <v>0.30316248499999998</v>
      </c>
      <c r="H135">
        <v>914</v>
      </c>
      <c r="I135">
        <v>0.12253829099999999</v>
      </c>
    </row>
    <row r="136" spans="1:9">
      <c r="A136">
        <v>5</v>
      </c>
      <c r="B136">
        <v>8</v>
      </c>
      <c r="C136">
        <v>1899</v>
      </c>
      <c r="D136">
        <v>0.173249081</v>
      </c>
      <c r="E136">
        <v>0.338999987</v>
      </c>
      <c r="F136">
        <v>944</v>
      </c>
      <c r="G136">
        <v>0.23516948500000001</v>
      </c>
      <c r="H136">
        <v>955</v>
      </c>
      <c r="I136">
        <v>0.11204188299999999</v>
      </c>
    </row>
    <row r="137" spans="1:9">
      <c r="A137">
        <v>5</v>
      </c>
      <c r="B137">
        <v>9</v>
      </c>
      <c r="C137">
        <v>1934</v>
      </c>
      <c r="D137">
        <v>0.119958632</v>
      </c>
      <c r="E137">
        <v>0.38699999499999999</v>
      </c>
      <c r="F137">
        <v>968</v>
      </c>
      <c r="G137">
        <v>0.159090906</v>
      </c>
      <c r="H137">
        <v>966</v>
      </c>
      <c r="I137" s="49">
        <v>8.0745339400000005E-2</v>
      </c>
    </row>
    <row r="138" spans="1:9">
      <c r="A138">
        <v>5</v>
      </c>
      <c r="B138">
        <v>10</v>
      </c>
      <c r="C138">
        <v>1937</v>
      </c>
      <c r="D138" s="49">
        <v>8.1569440699999995E-2</v>
      </c>
      <c r="E138">
        <v>0.442000002</v>
      </c>
      <c r="F138">
        <v>967</v>
      </c>
      <c r="G138">
        <v>0.11685625500000001</v>
      </c>
      <c r="H138">
        <v>970</v>
      </c>
      <c r="I138" s="49">
        <v>4.6391751600000003E-2</v>
      </c>
    </row>
    <row r="139" spans="1:9">
      <c r="A139">
        <v>5</v>
      </c>
      <c r="B139">
        <v>11</v>
      </c>
      <c r="C139">
        <v>1937</v>
      </c>
      <c r="D139" s="49">
        <v>5.4723799199999999E-2</v>
      </c>
      <c r="E139">
        <v>0.47699999799999998</v>
      </c>
      <c r="F139">
        <v>964</v>
      </c>
      <c r="G139" s="49">
        <v>8.1950209999999996E-2</v>
      </c>
      <c r="H139">
        <v>973</v>
      </c>
      <c r="I139" s="49">
        <v>2.7749229199999999E-2</v>
      </c>
    </row>
    <row r="140" spans="1:9">
      <c r="A140">
        <v>5</v>
      </c>
      <c r="B140">
        <v>12</v>
      </c>
      <c r="C140">
        <v>1938</v>
      </c>
      <c r="D140" s="49">
        <v>4.0247678799999999E-2</v>
      </c>
      <c r="E140">
        <v>0.508000016</v>
      </c>
      <c r="F140">
        <v>955</v>
      </c>
      <c r="G140" s="49">
        <v>5.4450262300000003E-2</v>
      </c>
      <c r="H140">
        <v>983</v>
      </c>
      <c r="I140" s="49">
        <v>2.64496431E-2</v>
      </c>
    </row>
    <row r="141" spans="1:9">
      <c r="A141">
        <v>5</v>
      </c>
      <c r="B141">
        <v>15</v>
      </c>
      <c r="C141">
        <v>1937</v>
      </c>
      <c r="D141" s="49">
        <v>1.2906556899999999E-2</v>
      </c>
      <c r="E141">
        <v>0.577000022</v>
      </c>
      <c r="F141">
        <v>965</v>
      </c>
      <c r="G141" s="49">
        <v>1.5544041099999999E-2</v>
      </c>
      <c r="H141">
        <v>972</v>
      </c>
      <c r="I141" s="49">
        <v>1.0288066199999999E-2</v>
      </c>
    </row>
    <row r="142" spans="1:9">
      <c r="A142">
        <v>5</v>
      </c>
      <c r="B142">
        <v>20</v>
      </c>
      <c r="C142">
        <v>1939</v>
      </c>
      <c r="D142" s="49">
        <v>5.6730271300000001E-3</v>
      </c>
      <c r="E142">
        <v>0.64399999399999996</v>
      </c>
      <c r="F142">
        <v>962</v>
      </c>
      <c r="G142" s="49">
        <v>1.039501E-2</v>
      </c>
      <c r="H142">
        <v>977</v>
      </c>
      <c r="I142" s="49">
        <v>1.02354144E-3</v>
      </c>
    </row>
    <row r="143" spans="1:9">
      <c r="A143">
        <v>5</v>
      </c>
      <c r="B143">
        <v>25</v>
      </c>
      <c r="C143">
        <v>1937</v>
      </c>
      <c r="D143" s="49">
        <v>1.5487867599999999E-3</v>
      </c>
      <c r="E143">
        <v>0.685000002</v>
      </c>
      <c r="F143">
        <v>969</v>
      </c>
      <c r="G143" s="49">
        <v>3.0959751500000002E-3</v>
      </c>
      <c r="H143">
        <v>968</v>
      </c>
      <c r="I143">
        <v>0</v>
      </c>
    </row>
    <row r="144" spans="1:9">
      <c r="A144">
        <v>5</v>
      </c>
      <c r="B144">
        <v>500</v>
      </c>
      <c r="C144">
        <v>1938</v>
      </c>
      <c r="D144">
        <v>0</v>
      </c>
      <c r="E144">
        <v>0.82200002699999997</v>
      </c>
      <c r="F144">
        <v>922</v>
      </c>
      <c r="G144">
        <v>0</v>
      </c>
      <c r="H144">
        <v>1016</v>
      </c>
      <c r="I144">
        <v>0</v>
      </c>
    </row>
    <row r="145" spans="1:9">
      <c r="A145">
        <v>10</v>
      </c>
      <c r="B145">
        <v>6</v>
      </c>
      <c r="C145">
        <v>1408</v>
      </c>
      <c r="D145">
        <v>0.37428978099999999</v>
      </c>
      <c r="E145">
        <v>0.23600000099999999</v>
      </c>
      <c r="F145">
        <v>700</v>
      </c>
      <c r="G145">
        <v>0.488571435</v>
      </c>
      <c r="H145">
        <v>708</v>
      </c>
      <c r="I145">
        <v>0.26129943100000003</v>
      </c>
    </row>
    <row r="146" spans="1:9">
      <c r="A146">
        <v>10</v>
      </c>
      <c r="B146">
        <v>7</v>
      </c>
      <c r="C146">
        <v>1831</v>
      </c>
      <c r="D146">
        <v>0.28891316099999997</v>
      </c>
      <c r="E146">
        <v>0.29699999100000002</v>
      </c>
      <c r="F146">
        <v>917</v>
      </c>
      <c r="G146">
        <v>0.40021809899999999</v>
      </c>
      <c r="H146">
        <v>914</v>
      </c>
      <c r="I146">
        <v>0.17724288999999999</v>
      </c>
    </row>
    <row r="147" spans="1:9">
      <c r="A147">
        <v>10</v>
      </c>
      <c r="B147">
        <v>8</v>
      </c>
      <c r="C147">
        <v>1899</v>
      </c>
      <c r="D147">
        <v>0.232754081</v>
      </c>
      <c r="E147">
        <v>0.338999987</v>
      </c>
      <c r="F147">
        <v>944</v>
      </c>
      <c r="G147">
        <v>0.31779661799999998</v>
      </c>
      <c r="H147">
        <v>955</v>
      </c>
      <c r="I147">
        <v>0.14869110299999999</v>
      </c>
    </row>
    <row r="148" spans="1:9">
      <c r="A148">
        <v>10</v>
      </c>
      <c r="B148">
        <v>9</v>
      </c>
      <c r="C148">
        <v>1934</v>
      </c>
      <c r="D148">
        <v>0.167528436</v>
      </c>
      <c r="E148">
        <v>0.38699999499999999</v>
      </c>
      <c r="F148">
        <v>968</v>
      </c>
      <c r="G148">
        <v>0.22623966600000001</v>
      </c>
      <c r="H148">
        <v>966</v>
      </c>
      <c r="I148">
        <v>0.10869564900000001</v>
      </c>
    </row>
    <row r="149" spans="1:9">
      <c r="A149">
        <v>10</v>
      </c>
      <c r="B149">
        <v>10</v>
      </c>
      <c r="C149">
        <v>1937</v>
      </c>
      <c r="D149">
        <v>0.113577701</v>
      </c>
      <c r="E149">
        <v>0.442000002</v>
      </c>
      <c r="F149">
        <v>967</v>
      </c>
      <c r="G149">
        <v>0.16546018400000001</v>
      </c>
      <c r="H149">
        <v>970</v>
      </c>
      <c r="I149" s="49">
        <v>6.1855670100000003E-2</v>
      </c>
    </row>
    <row r="150" spans="1:9">
      <c r="A150">
        <v>10</v>
      </c>
      <c r="B150">
        <v>11</v>
      </c>
      <c r="C150">
        <v>1937</v>
      </c>
      <c r="D150" s="49">
        <v>7.7439337999999996E-2</v>
      </c>
      <c r="E150">
        <v>0.47699999799999998</v>
      </c>
      <c r="F150">
        <v>964</v>
      </c>
      <c r="G150">
        <v>0.116182573</v>
      </c>
      <c r="H150">
        <v>973</v>
      </c>
      <c r="I150" s="49">
        <v>3.9054472E-2</v>
      </c>
    </row>
    <row r="151" spans="1:9">
      <c r="A151">
        <v>10</v>
      </c>
      <c r="B151">
        <v>12</v>
      </c>
      <c r="C151">
        <v>1938</v>
      </c>
      <c r="D151" s="49">
        <v>5.2115581899999999E-2</v>
      </c>
      <c r="E151">
        <v>0.508000016</v>
      </c>
      <c r="F151">
        <v>955</v>
      </c>
      <c r="G151" s="49">
        <v>7.4345551400000001E-2</v>
      </c>
      <c r="H151">
        <v>983</v>
      </c>
      <c r="I151" s="49">
        <v>3.0518820499999998E-2</v>
      </c>
    </row>
    <row r="152" spans="1:9">
      <c r="A152">
        <v>10</v>
      </c>
      <c r="B152">
        <v>15</v>
      </c>
      <c r="C152">
        <v>1937</v>
      </c>
      <c r="D152" s="49">
        <v>1.6004130200000001E-2</v>
      </c>
      <c r="E152">
        <v>0.577000022</v>
      </c>
      <c r="F152">
        <v>965</v>
      </c>
      <c r="G152" s="49">
        <v>2.0725388099999999E-2</v>
      </c>
      <c r="H152">
        <v>972</v>
      </c>
      <c r="I152" s="49">
        <v>1.13168722E-2</v>
      </c>
    </row>
    <row r="153" spans="1:9">
      <c r="A153">
        <v>10</v>
      </c>
      <c r="B153">
        <v>20</v>
      </c>
      <c r="C153">
        <v>1939</v>
      </c>
      <c r="D153" s="49">
        <v>6.7044869099999998E-3</v>
      </c>
      <c r="E153">
        <v>0.64399999399999996</v>
      </c>
      <c r="F153">
        <v>962</v>
      </c>
      <c r="G153" s="49">
        <v>1.14345113E-2</v>
      </c>
      <c r="H153">
        <v>977</v>
      </c>
      <c r="I153" s="49">
        <v>2.04708287E-3</v>
      </c>
    </row>
    <row r="154" spans="1:9">
      <c r="A154">
        <v>10</v>
      </c>
      <c r="B154">
        <v>25</v>
      </c>
      <c r="C154">
        <v>1937</v>
      </c>
      <c r="D154" s="49">
        <v>1.5487867599999999E-3</v>
      </c>
      <c r="E154">
        <v>0.685000002</v>
      </c>
      <c r="F154">
        <v>969</v>
      </c>
      <c r="G154" s="49">
        <v>3.0959751500000002E-3</v>
      </c>
      <c r="H154">
        <v>968</v>
      </c>
      <c r="I154">
        <v>0</v>
      </c>
    </row>
    <row r="155" spans="1:9">
      <c r="A155">
        <v>10</v>
      </c>
      <c r="B155">
        <v>500</v>
      </c>
      <c r="C155">
        <v>1938</v>
      </c>
      <c r="D155">
        <v>0</v>
      </c>
      <c r="E155">
        <v>0.82200002699999997</v>
      </c>
      <c r="F155">
        <v>922</v>
      </c>
      <c r="G155">
        <v>0</v>
      </c>
      <c r="H155">
        <v>1016</v>
      </c>
      <c r="I155">
        <v>0</v>
      </c>
    </row>
    <row r="156" spans="1:9">
      <c r="A156">
        <v>20</v>
      </c>
      <c r="B156">
        <v>6</v>
      </c>
      <c r="C156">
        <v>1408</v>
      </c>
      <c r="D156">
        <v>0.44176137399999998</v>
      </c>
      <c r="E156">
        <v>0.23600000099999999</v>
      </c>
      <c r="F156">
        <v>700</v>
      </c>
      <c r="G156">
        <v>0.57857143899999997</v>
      </c>
      <c r="H156">
        <v>708</v>
      </c>
      <c r="I156">
        <v>0.30649718599999998</v>
      </c>
    </row>
    <row r="157" spans="1:9">
      <c r="A157">
        <v>20</v>
      </c>
      <c r="B157">
        <v>7</v>
      </c>
      <c r="C157">
        <v>1831</v>
      </c>
      <c r="D157">
        <v>0.351174235</v>
      </c>
      <c r="E157">
        <v>0.29699999100000002</v>
      </c>
      <c r="F157">
        <v>917</v>
      </c>
      <c r="G157">
        <v>0.48091602300000003</v>
      </c>
      <c r="H157">
        <v>914</v>
      </c>
      <c r="I157">
        <v>0.22100655699999999</v>
      </c>
    </row>
    <row r="158" spans="1:9">
      <c r="A158">
        <v>20</v>
      </c>
      <c r="B158">
        <v>8</v>
      </c>
      <c r="C158">
        <v>1899</v>
      </c>
      <c r="D158">
        <v>0.28225383199999998</v>
      </c>
      <c r="E158">
        <v>0.338999987</v>
      </c>
      <c r="F158">
        <v>944</v>
      </c>
      <c r="G158">
        <v>0.37711864699999997</v>
      </c>
      <c r="H158">
        <v>955</v>
      </c>
      <c r="I158">
        <v>0.18848167399999999</v>
      </c>
    </row>
    <row r="159" spans="1:9">
      <c r="A159">
        <v>20</v>
      </c>
      <c r="B159">
        <v>9</v>
      </c>
      <c r="C159">
        <v>1934</v>
      </c>
      <c r="D159">
        <v>0.19803516600000001</v>
      </c>
      <c r="E159">
        <v>0.38699999499999999</v>
      </c>
      <c r="F159">
        <v>968</v>
      </c>
      <c r="G159">
        <v>0.265495867</v>
      </c>
      <c r="H159">
        <v>966</v>
      </c>
      <c r="I159">
        <v>0.130434781</v>
      </c>
    </row>
    <row r="160" spans="1:9">
      <c r="A160">
        <v>20</v>
      </c>
      <c r="B160">
        <v>10</v>
      </c>
      <c r="C160">
        <v>1937</v>
      </c>
      <c r="D160">
        <v>0.143520907</v>
      </c>
      <c r="E160">
        <v>0.442000002</v>
      </c>
      <c r="F160">
        <v>967</v>
      </c>
      <c r="G160">
        <v>0.20062047199999999</v>
      </c>
      <c r="H160">
        <v>970</v>
      </c>
      <c r="I160" s="49">
        <v>8.6597941799999995E-2</v>
      </c>
    </row>
    <row r="161" spans="1:9">
      <c r="A161">
        <v>20</v>
      </c>
      <c r="B161">
        <v>11</v>
      </c>
      <c r="C161">
        <v>1937</v>
      </c>
      <c r="D161" s="49">
        <v>9.1378420599999996E-2</v>
      </c>
      <c r="E161">
        <v>0.47699999799999998</v>
      </c>
      <c r="F161">
        <v>964</v>
      </c>
      <c r="G161">
        <v>0.130705401</v>
      </c>
      <c r="H161">
        <v>973</v>
      </c>
      <c r="I161" s="49">
        <v>5.2415210800000001E-2</v>
      </c>
    </row>
    <row r="162" spans="1:9">
      <c r="A162">
        <v>20</v>
      </c>
      <c r="B162">
        <v>12</v>
      </c>
      <c r="C162">
        <v>1938</v>
      </c>
      <c r="D162" s="49">
        <v>6.03715181E-2</v>
      </c>
      <c r="E162">
        <v>0.508000016</v>
      </c>
      <c r="F162">
        <v>955</v>
      </c>
      <c r="G162" s="49">
        <v>8.1675395400000003E-2</v>
      </c>
      <c r="H162">
        <v>983</v>
      </c>
      <c r="I162" s="49">
        <v>3.9674464600000001E-2</v>
      </c>
    </row>
    <row r="163" spans="1:9">
      <c r="A163">
        <v>20</v>
      </c>
      <c r="B163">
        <v>15</v>
      </c>
      <c r="C163">
        <v>1937</v>
      </c>
      <c r="D163" s="49">
        <v>1.6004130200000001E-2</v>
      </c>
      <c r="E163">
        <v>0.577000022</v>
      </c>
      <c r="F163">
        <v>965</v>
      </c>
      <c r="G163" s="49">
        <v>2.0725388099999999E-2</v>
      </c>
      <c r="H163">
        <v>972</v>
      </c>
      <c r="I163" s="49">
        <v>1.13168722E-2</v>
      </c>
    </row>
    <row r="164" spans="1:9">
      <c r="A164">
        <v>20</v>
      </c>
      <c r="B164">
        <v>20</v>
      </c>
      <c r="C164">
        <v>1939</v>
      </c>
      <c r="D164" s="49">
        <v>7.7359462199999996E-3</v>
      </c>
      <c r="E164">
        <v>0.64399999399999996</v>
      </c>
      <c r="F164">
        <v>962</v>
      </c>
      <c r="G164" s="49">
        <v>1.35135138E-2</v>
      </c>
      <c r="H164">
        <v>977</v>
      </c>
      <c r="I164" s="49">
        <v>2.04708287E-3</v>
      </c>
    </row>
    <row r="165" spans="1:9">
      <c r="A165">
        <v>20</v>
      </c>
      <c r="B165">
        <v>25</v>
      </c>
      <c r="C165">
        <v>1937</v>
      </c>
      <c r="D165" s="49">
        <v>3.6138359E-3</v>
      </c>
      <c r="E165">
        <v>0.685000002</v>
      </c>
      <c r="F165">
        <v>969</v>
      </c>
      <c r="G165" s="49">
        <v>7.2239423200000001E-3</v>
      </c>
      <c r="H165">
        <v>968</v>
      </c>
      <c r="I165">
        <v>0</v>
      </c>
    </row>
    <row r="166" spans="1:9">
      <c r="A166">
        <v>20</v>
      </c>
      <c r="B166">
        <v>500</v>
      </c>
      <c r="C166">
        <v>1938</v>
      </c>
      <c r="D166">
        <v>0</v>
      </c>
      <c r="E166">
        <v>0.82200002699999997</v>
      </c>
      <c r="F166">
        <v>922</v>
      </c>
      <c r="G166">
        <v>0</v>
      </c>
      <c r="H166">
        <v>1016</v>
      </c>
      <c r="I166">
        <v>0</v>
      </c>
    </row>
    <row r="167" spans="1:9">
      <c r="A167">
        <v>40</v>
      </c>
      <c r="B167">
        <v>6</v>
      </c>
      <c r="C167">
        <v>1408</v>
      </c>
      <c r="D167">
        <v>0.4921875</v>
      </c>
      <c r="E167">
        <v>0.23600000099999999</v>
      </c>
      <c r="F167">
        <v>700</v>
      </c>
      <c r="G167">
        <v>0.63857144099999996</v>
      </c>
      <c r="H167">
        <v>708</v>
      </c>
      <c r="I167">
        <v>0.34745761800000002</v>
      </c>
    </row>
    <row r="168" spans="1:9">
      <c r="A168">
        <v>40</v>
      </c>
      <c r="B168">
        <v>7</v>
      </c>
      <c r="C168">
        <v>1831</v>
      </c>
      <c r="D168">
        <v>0.39268159899999999</v>
      </c>
      <c r="E168">
        <v>0.29699999100000002</v>
      </c>
      <c r="F168">
        <v>917</v>
      </c>
      <c r="G168">
        <v>0.53762268999999996</v>
      </c>
      <c r="H168">
        <v>914</v>
      </c>
      <c r="I168">
        <v>0.24726477299999999</v>
      </c>
    </row>
    <row r="169" spans="1:9">
      <c r="A169">
        <v>40</v>
      </c>
      <c r="B169">
        <v>8</v>
      </c>
      <c r="C169">
        <v>1899</v>
      </c>
      <c r="D169">
        <v>0.32069510200000001</v>
      </c>
      <c r="E169">
        <v>0.338999987</v>
      </c>
      <c r="F169">
        <v>944</v>
      </c>
      <c r="G169">
        <v>0.42902541199999999</v>
      </c>
      <c r="H169">
        <v>955</v>
      </c>
      <c r="I169">
        <v>0.213612571</v>
      </c>
    </row>
    <row r="170" spans="1:9">
      <c r="A170">
        <v>40</v>
      </c>
      <c r="B170">
        <v>9</v>
      </c>
      <c r="C170">
        <v>1934</v>
      </c>
      <c r="D170">
        <v>0.230610132</v>
      </c>
      <c r="E170">
        <v>0.38699999499999999</v>
      </c>
      <c r="F170">
        <v>968</v>
      </c>
      <c r="G170">
        <v>0.31301653400000001</v>
      </c>
      <c r="H170">
        <v>966</v>
      </c>
      <c r="I170">
        <v>0.14803312699999999</v>
      </c>
    </row>
    <row r="171" spans="1:9">
      <c r="A171">
        <v>40</v>
      </c>
      <c r="B171">
        <v>10</v>
      </c>
      <c r="C171">
        <v>1937</v>
      </c>
      <c r="D171">
        <v>0.168301493</v>
      </c>
      <c r="E171">
        <v>0.442000002</v>
      </c>
      <c r="F171">
        <v>967</v>
      </c>
      <c r="G171">
        <v>0.236814886</v>
      </c>
      <c r="H171">
        <v>970</v>
      </c>
      <c r="I171">
        <v>0.10000000100000001</v>
      </c>
    </row>
    <row r="172" spans="1:9">
      <c r="A172">
        <v>40</v>
      </c>
      <c r="B172">
        <v>11</v>
      </c>
      <c r="C172">
        <v>1937</v>
      </c>
      <c r="D172">
        <v>0.105833761</v>
      </c>
      <c r="E172">
        <v>0.47699999799999998</v>
      </c>
      <c r="F172">
        <v>964</v>
      </c>
      <c r="G172">
        <v>0.15352697700000001</v>
      </c>
      <c r="H172">
        <v>973</v>
      </c>
      <c r="I172" s="49">
        <v>5.8581706099999999E-2</v>
      </c>
    </row>
    <row r="173" spans="1:9">
      <c r="A173">
        <v>40</v>
      </c>
      <c r="B173">
        <v>12</v>
      </c>
      <c r="C173">
        <v>1938</v>
      </c>
      <c r="D173" s="49">
        <v>7.5335398299999995E-2</v>
      </c>
      <c r="E173">
        <v>0.508000016</v>
      </c>
      <c r="F173">
        <v>955</v>
      </c>
      <c r="G173">
        <v>0.1026178</v>
      </c>
      <c r="H173">
        <v>983</v>
      </c>
      <c r="I173" s="49">
        <v>4.8830110599999997E-2</v>
      </c>
    </row>
    <row r="174" spans="1:9">
      <c r="A174">
        <v>40</v>
      </c>
      <c r="B174">
        <v>15</v>
      </c>
      <c r="C174">
        <v>1937</v>
      </c>
      <c r="D174" s="49">
        <v>2.42643263E-2</v>
      </c>
      <c r="E174">
        <v>0.577000022</v>
      </c>
      <c r="F174">
        <v>965</v>
      </c>
      <c r="G174" s="49">
        <v>3.4196890899999999E-2</v>
      </c>
      <c r="H174">
        <v>972</v>
      </c>
      <c r="I174" s="49">
        <v>1.4403292E-2</v>
      </c>
    </row>
    <row r="175" spans="1:9">
      <c r="A175">
        <v>40</v>
      </c>
      <c r="B175">
        <v>20</v>
      </c>
      <c r="C175">
        <v>1939</v>
      </c>
      <c r="D175" s="49">
        <v>9.2831356499999997E-3</v>
      </c>
      <c r="E175">
        <v>0.64399999399999996</v>
      </c>
      <c r="F175">
        <v>962</v>
      </c>
      <c r="G175" s="49">
        <v>1.5592515499999999E-2</v>
      </c>
      <c r="H175">
        <v>977</v>
      </c>
      <c r="I175" s="49">
        <v>3.0706243100000002E-3</v>
      </c>
    </row>
    <row r="176" spans="1:9">
      <c r="A176">
        <v>40</v>
      </c>
      <c r="B176">
        <v>25</v>
      </c>
      <c r="C176">
        <v>1937</v>
      </c>
      <c r="D176" s="49">
        <v>3.6138359E-3</v>
      </c>
      <c r="E176">
        <v>0.685000002</v>
      </c>
      <c r="F176">
        <v>969</v>
      </c>
      <c r="G176" s="49">
        <v>7.2239423200000001E-3</v>
      </c>
      <c r="H176">
        <v>968</v>
      </c>
      <c r="I176">
        <v>0</v>
      </c>
    </row>
    <row r="177" spans="1:9">
      <c r="A177">
        <v>40</v>
      </c>
      <c r="B177">
        <v>500</v>
      </c>
      <c r="C177">
        <v>1938</v>
      </c>
      <c r="D177">
        <v>0</v>
      </c>
      <c r="E177">
        <v>0.82200002699999997</v>
      </c>
      <c r="F177">
        <v>922</v>
      </c>
      <c r="G177">
        <v>0</v>
      </c>
      <c r="H177">
        <v>1016</v>
      </c>
      <c r="I177">
        <v>0</v>
      </c>
    </row>
    <row r="178" spans="1:9">
      <c r="A178">
        <v>5</v>
      </c>
      <c r="B178">
        <v>6</v>
      </c>
      <c r="C178">
        <v>1408</v>
      </c>
      <c r="D178">
        <v>0.28480112600000002</v>
      </c>
      <c r="E178">
        <v>0.23299999499999999</v>
      </c>
      <c r="F178">
        <v>705</v>
      </c>
      <c r="G178">
        <v>0.37730497099999999</v>
      </c>
      <c r="H178">
        <v>703</v>
      </c>
      <c r="I178">
        <v>0.19203413999999999</v>
      </c>
    </row>
    <row r="179" spans="1:9">
      <c r="A179">
        <v>5</v>
      </c>
      <c r="B179">
        <v>7</v>
      </c>
      <c r="C179">
        <v>1831</v>
      </c>
      <c r="D179">
        <v>0.222282901</v>
      </c>
      <c r="E179">
        <v>0.29699999100000002</v>
      </c>
      <c r="F179">
        <v>915</v>
      </c>
      <c r="G179">
        <v>0.307103813</v>
      </c>
      <c r="H179">
        <v>916</v>
      </c>
      <c r="I179">
        <v>0.13755458600000001</v>
      </c>
    </row>
    <row r="180" spans="1:9">
      <c r="A180">
        <v>5</v>
      </c>
      <c r="B180">
        <v>8</v>
      </c>
      <c r="C180">
        <v>1899</v>
      </c>
      <c r="D180">
        <v>0.17746181799999999</v>
      </c>
      <c r="E180">
        <v>0.34000000400000002</v>
      </c>
      <c r="F180">
        <v>948</v>
      </c>
      <c r="G180">
        <v>0.23523206999999999</v>
      </c>
      <c r="H180">
        <v>951</v>
      </c>
      <c r="I180">
        <v>0.119873814</v>
      </c>
    </row>
    <row r="181" spans="1:9">
      <c r="A181">
        <v>5</v>
      </c>
      <c r="B181">
        <v>9</v>
      </c>
      <c r="C181">
        <v>1934</v>
      </c>
      <c r="D181">
        <v>0.12357807899999999</v>
      </c>
      <c r="E181">
        <v>0.38899999899999999</v>
      </c>
      <c r="F181">
        <v>968</v>
      </c>
      <c r="G181">
        <v>0.16942149400000001</v>
      </c>
      <c r="H181">
        <v>966</v>
      </c>
      <c r="I181" s="49">
        <v>7.7639751100000001E-2</v>
      </c>
    </row>
    <row r="182" spans="1:9">
      <c r="A182">
        <v>5</v>
      </c>
      <c r="B182">
        <v>10</v>
      </c>
      <c r="C182">
        <v>1937</v>
      </c>
      <c r="D182" s="49">
        <v>8.1569440699999995E-2</v>
      </c>
      <c r="E182">
        <v>0.442000002</v>
      </c>
      <c r="F182">
        <v>966</v>
      </c>
      <c r="G182">
        <v>0.121118009</v>
      </c>
      <c r="H182">
        <v>971</v>
      </c>
      <c r="I182" s="49">
        <v>4.2224511499999999E-2</v>
      </c>
    </row>
    <row r="183" spans="1:9">
      <c r="A183">
        <v>5</v>
      </c>
      <c r="B183">
        <v>11</v>
      </c>
      <c r="C183">
        <v>1937</v>
      </c>
      <c r="D183" s="49">
        <v>4.8012390699999997E-2</v>
      </c>
      <c r="E183">
        <v>0.47699999799999998</v>
      </c>
      <c r="F183">
        <v>971</v>
      </c>
      <c r="G183" s="49">
        <v>7.2090625800000002E-2</v>
      </c>
      <c r="H183">
        <v>966</v>
      </c>
      <c r="I183" s="49">
        <v>2.3809524299999999E-2</v>
      </c>
    </row>
    <row r="184" spans="1:9">
      <c r="A184">
        <v>5</v>
      </c>
      <c r="B184">
        <v>12</v>
      </c>
      <c r="C184">
        <v>1938</v>
      </c>
      <c r="D184" s="49">
        <v>3.7667699200000002E-2</v>
      </c>
      <c r="E184">
        <v>0.50900000300000003</v>
      </c>
      <c r="F184">
        <v>955</v>
      </c>
      <c r="G184" s="49">
        <v>5.7591624600000002E-2</v>
      </c>
      <c r="H184">
        <v>983</v>
      </c>
      <c r="I184" s="49">
        <v>1.8311291899999999E-2</v>
      </c>
    </row>
    <row r="185" spans="1:9">
      <c r="A185">
        <v>5</v>
      </c>
      <c r="B185">
        <v>15</v>
      </c>
      <c r="C185">
        <v>1937</v>
      </c>
      <c r="D185" s="49">
        <v>1.5487867400000001E-2</v>
      </c>
      <c r="E185">
        <v>0.57800000900000004</v>
      </c>
      <c r="F185">
        <v>963</v>
      </c>
      <c r="G185" s="49">
        <v>2.5960540399999999E-2</v>
      </c>
      <c r="H185">
        <v>974</v>
      </c>
      <c r="I185" s="49">
        <v>5.13347005E-3</v>
      </c>
    </row>
    <row r="186" spans="1:9">
      <c r="A186">
        <v>5</v>
      </c>
      <c r="B186">
        <v>20</v>
      </c>
      <c r="C186">
        <v>1939</v>
      </c>
      <c r="D186" s="49">
        <v>1.03145954E-3</v>
      </c>
      <c r="E186">
        <v>0.644999981</v>
      </c>
      <c r="F186">
        <v>961</v>
      </c>
      <c r="G186" s="49">
        <v>1.0405827800000001E-3</v>
      </c>
      <c r="H186">
        <v>978</v>
      </c>
      <c r="I186" s="49">
        <v>1.0224948599999999E-3</v>
      </c>
    </row>
    <row r="187" spans="1:9">
      <c r="A187">
        <v>5</v>
      </c>
      <c r="B187">
        <v>25</v>
      </c>
      <c r="C187">
        <v>1937</v>
      </c>
      <c r="D187">
        <v>0</v>
      </c>
      <c r="E187">
        <v>0.68599999</v>
      </c>
      <c r="F187">
        <v>966</v>
      </c>
      <c r="G187">
        <v>0</v>
      </c>
      <c r="H187">
        <v>971</v>
      </c>
      <c r="I187">
        <v>0</v>
      </c>
    </row>
    <row r="188" spans="1:9">
      <c r="A188">
        <v>5</v>
      </c>
      <c r="B188">
        <v>500</v>
      </c>
      <c r="C188">
        <v>1938</v>
      </c>
      <c r="D188">
        <v>0</v>
      </c>
      <c r="E188">
        <v>0.81800001899999997</v>
      </c>
      <c r="F188">
        <v>922</v>
      </c>
      <c r="G188">
        <v>0</v>
      </c>
      <c r="H188">
        <v>1016</v>
      </c>
      <c r="I188">
        <v>0</v>
      </c>
    </row>
    <row r="189" spans="1:9">
      <c r="A189">
        <v>10</v>
      </c>
      <c r="B189">
        <v>6</v>
      </c>
      <c r="C189">
        <v>1408</v>
      </c>
      <c r="D189">
        <v>0.359375</v>
      </c>
      <c r="E189">
        <v>0.23299999499999999</v>
      </c>
      <c r="F189">
        <v>705</v>
      </c>
      <c r="G189">
        <v>0.47092199299999998</v>
      </c>
      <c r="H189">
        <v>703</v>
      </c>
      <c r="I189">
        <v>0.24751067199999999</v>
      </c>
    </row>
    <row r="190" spans="1:9">
      <c r="A190">
        <v>10</v>
      </c>
      <c r="B190">
        <v>7</v>
      </c>
      <c r="C190">
        <v>1831</v>
      </c>
      <c r="D190">
        <v>0.28836700300000001</v>
      </c>
      <c r="E190">
        <v>0.29699999100000002</v>
      </c>
      <c r="F190">
        <v>915</v>
      </c>
      <c r="G190">
        <v>0.39234972000000001</v>
      </c>
      <c r="H190">
        <v>916</v>
      </c>
      <c r="I190">
        <v>0.18449781800000001</v>
      </c>
    </row>
    <row r="191" spans="1:9">
      <c r="A191">
        <v>10</v>
      </c>
      <c r="B191">
        <v>8</v>
      </c>
      <c r="C191">
        <v>1899</v>
      </c>
      <c r="D191">
        <v>0.236440226</v>
      </c>
      <c r="E191">
        <v>0.34000000400000002</v>
      </c>
      <c r="F191">
        <v>948</v>
      </c>
      <c r="G191">
        <v>0.31645569200000001</v>
      </c>
      <c r="H191">
        <v>951</v>
      </c>
      <c r="I191">
        <v>0.156677186</v>
      </c>
    </row>
    <row r="192" spans="1:9">
      <c r="A192">
        <v>10</v>
      </c>
      <c r="B192">
        <v>9</v>
      </c>
      <c r="C192">
        <v>1934</v>
      </c>
      <c r="D192">
        <v>0.162874877</v>
      </c>
      <c r="E192">
        <v>0.38899999899999999</v>
      </c>
      <c r="F192">
        <v>968</v>
      </c>
      <c r="G192">
        <v>0.223140493</v>
      </c>
      <c r="H192">
        <v>966</v>
      </c>
      <c r="I192">
        <v>0.10248447199999999</v>
      </c>
    </row>
    <row r="193" spans="1:9">
      <c r="A193">
        <v>10</v>
      </c>
      <c r="B193">
        <v>10</v>
      </c>
      <c r="C193">
        <v>1937</v>
      </c>
      <c r="D193">
        <v>0.115126483</v>
      </c>
      <c r="E193">
        <v>0.442000002</v>
      </c>
      <c r="F193">
        <v>966</v>
      </c>
      <c r="G193">
        <v>0.15942029699999999</v>
      </c>
      <c r="H193">
        <v>971</v>
      </c>
      <c r="I193" s="49">
        <v>7.1060761799999997E-2</v>
      </c>
    </row>
    <row r="194" spans="1:9">
      <c r="A194">
        <v>10</v>
      </c>
      <c r="B194">
        <v>11</v>
      </c>
      <c r="C194">
        <v>1937</v>
      </c>
      <c r="D194" s="49">
        <v>6.8146616199999996E-2</v>
      </c>
      <c r="E194">
        <v>0.47699999799999998</v>
      </c>
      <c r="F194">
        <v>971</v>
      </c>
      <c r="G194">
        <v>0.105046347</v>
      </c>
      <c r="H194">
        <v>966</v>
      </c>
      <c r="I194" s="49">
        <v>3.10559012E-2</v>
      </c>
    </row>
    <row r="195" spans="1:9">
      <c r="A195">
        <v>10</v>
      </c>
      <c r="B195">
        <v>12</v>
      </c>
      <c r="C195">
        <v>1938</v>
      </c>
      <c r="D195" s="49">
        <v>5.2115581899999999E-2</v>
      </c>
      <c r="E195">
        <v>0.50900000300000003</v>
      </c>
      <c r="F195">
        <v>955</v>
      </c>
      <c r="G195" s="49">
        <v>7.8534029399999997E-2</v>
      </c>
      <c r="H195">
        <v>983</v>
      </c>
      <c r="I195" s="49">
        <v>2.64496431E-2</v>
      </c>
    </row>
    <row r="196" spans="1:9">
      <c r="A196">
        <v>10</v>
      </c>
      <c r="B196">
        <v>15</v>
      </c>
      <c r="C196">
        <v>1937</v>
      </c>
      <c r="D196" s="49">
        <v>1.70366541E-2</v>
      </c>
      <c r="E196">
        <v>0.57800000900000004</v>
      </c>
      <c r="F196">
        <v>963</v>
      </c>
      <c r="G196" s="49">
        <v>2.9075805100000001E-2</v>
      </c>
      <c r="H196">
        <v>974</v>
      </c>
      <c r="I196" s="49">
        <v>5.13347005E-3</v>
      </c>
    </row>
    <row r="197" spans="1:9">
      <c r="A197">
        <v>10</v>
      </c>
      <c r="B197">
        <v>20</v>
      </c>
      <c r="C197">
        <v>1939</v>
      </c>
      <c r="D197" s="49">
        <v>1.03145954E-3</v>
      </c>
      <c r="E197">
        <v>0.644999981</v>
      </c>
      <c r="F197">
        <v>961</v>
      </c>
      <c r="G197" s="49">
        <v>1.0405827800000001E-3</v>
      </c>
      <c r="H197">
        <v>978</v>
      </c>
      <c r="I197" s="49">
        <v>1.0224948599999999E-3</v>
      </c>
    </row>
    <row r="198" spans="1:9">
      <c r="A198">
        <v>10</v>
      </c>
      <c r="B198">
        <v>25</v>
      </c>
      <c r="C198">
        <v>1937</v>
      </c>
      <c r="D198">
        <v>0</v>
      </c>
      <c r="E198">
        <v>0.68599999</v>
      </c>
      <c r="F198">
        <v>966</v>
      </c>
      <c r="G198">
        <v>0</v>
      </c>
      <c r="H198">
        <v>971</v>
      </c>
      <c r="I198">
        <v>0</v>
      </c>
    </row>
    <row r="199" spans="1:9">
      <c r="A199">
        <v>10</v>
      </c>
      <c r="B199">
        <v>500</v>
      </c>
      <c r="C199">
        <v>1938</v>
      </c>
      <c r="D199">
        <v>0</v>
      </c>
      <c r="E199">
        <v>0.81800001899999997</v>
      </c>
      <c r="F199">
        <v>922</v>
      </c>
      <c r="G199">
        <v>0</v>
      </c>
      <c r="H199">
        <v>1016</v>
      </c>
      <c r="I199">
        <v>0</v>
      </c>
    </row>
    <row r="200" spans="1:9">
      <c r="A200">
        <v>20</v>
      </c>
      <c r="B200">
        <v>6</v>
      </c>
      <c r="C200">
        <v>1408</v>
      </c>
      <c r="D200">
        <v>0.4296875</v>
      </c>
      <c r="E200">
        <v>0.23299999499999999</v>
      </c>
      <c r="F200">
        <v>705</v>
      </c>
      <c r="G200">
        <v>0.54184395100000005</v>
      </c>
      <c r="H200">
        <v>703</v>
      </c>
      <c r="I200">
        <v>0.31721195600000002</v>
      </c>
    </row>
    <row r="201" spans="1:9">
      <c r="A201">
        <v>20</v>
      </c>
      <c r="B201">
        <v>7</v>
      </c>
      <c r="C201">
        <v>1831</v>
      </c>
      <c r="D201">
        <v>0.34025123699999998</v>
      </c>
      <c r="E201">
        <v>0.29699999100000002</v>
      </c>
      <c r="F201">
        <v>915</v>
      </c>
      <c r="G201">
        <v>0.45901638299999997</v>
      </c>
      <c r="H201">
        <v>916</v>
      </c>
      <c r="I201">
        <v>0.22161571699999999</v>
      </c>
    </row>
    <row r="202" spans="1:9">
      <c r="A202">
        <v>20</v>
      </c>
      <c r="B202">
        <v>8</v>
      </c>
      <c r="C202">
        <v>1899</v>
      </c>
      <c r="D202">
        <v>0.28962612199999999</v>
      </c>
      <c r="E202">
        <v>0.34000000400000002</v>
      </c>
      <c r="F202">
        <v>948</v>
      </c>
      <c r="G202">
        <v>0.38396623699999999</v>
      </c>
      <c r="H202">
        <v>951</v>
      </c>
      <c r="I202">
        <v>0.195583597</v>
      </c>
    </row>
    <row r="203" spans="1:9">
      <c r="A203">
        <v>20</v>
      </c>
      <c r="B203">
        <v>9</v>
      </c>
      <c r="C203">
        <v>1934</v>
      </c>
      <c r="D203">
        <v>0.20423991999999999</v>
      </c>
      <c r="E203">
        <v>0.38899999899999999</v>
      </c>
      <c r="F203">
        <v>968</v>
      </c>
      <c r="G203">
        <v>0.275826454</v>
      </c>
      <c r="H203">
        <v>966</v>
      </c>
      <c r="I203">
        <v>0.132505178</v>
      </c>
    </row>
    <row r="204" spans="1:9">
      <c r="A204">
        <v>20</v>
      </c>
      <c r="B204">
        <v>10</v>
      </c>
      <c r="C204">
        <v>1937</v>
      </c>
      <c r="D204">
        <v>0.14042332799999999</v>
      </c>
      <c r="E204">
        <v>0.442000002</v>
      </c>
      <c r="F204">
        <v>966</v>
      </c>
      <c r="G204">
        <v>0.19254659099999999</v>
      </c>
      <c r="H204">
        <v>971</v>
      </c>
      <c r="I204" s="49">
        <v>8.8568486299999999E-2</v>
      </c>
    </row>
    <row r="205" spans="1:9">
      <c r="A205">
        <v>20</v>
      </c>
      <c r="B205">
        <v>11</v>
      </c>
      <c r="C205">
        <v>1937</v>
      </c>
      <c r="D205" s="49">
        <v>8.6732059700000003E-2</v>
      </c>
      <c r="E205">
        <v>0.47699999799999998</v>
      </c>
      <c r="F205">
        <v>971</v>
      </c>
      <c r="G205">
        <v>0.132852733</v>
      </c>
      <c r="H205">
        <v>966</v>
      </c>
      <c r="I205" s="49">
        <v>4.0372669700000002E-2</v>
      </c>
    </row>
    <row r="206" spans="1:9">
      <c r="A206">
        <v>20</v>
      </c>
      <c r="B206">
        <v>12</v>
      </c>
      <c r="C206">
        <v>1938</v>
      </c>
      <c r="D206" s="49">
        <v>6.9659441700000005E-2</v>
      </c>
      <c r="E206">
        <v>0.50900000300000003</v>
      </c>
      <c r="F206">
        <v>955</v>
      </c>
      <c r="G206">
        <v>0.107853405</v>
      </c>
      <c r="H206">
        <v>983</v>
      </c>
      <c r="I206" s="49">
        <v>3.2553408300000003E-2</v>
      </c>
    </row>
    <row r="207" spans="1:9">
      <c r="A207">
        <v>20</v>
      </c>
      <c r="B207">
        <v>15</v>
      </c>
      <c r="C207">
        <v>1937</v>
      </c>
      <c r="D207" s="49">
        <v>2.4780588199999998E-2</v>
      </c>
      <c r="E207">
        <v>0.57800000900000004</v>
      </c>
      <c r="F207">
        <v>963</v>
      </c>
      <c r="G207" s="49">
        <v>4.0498442900000001E-2</v>
      </c>
      <c r="H207">
        <v>974</v>
      </c>
      <c r="I207" s="49">
        <v>9.2402463800000008E-3</v>
      </c>
    </row>
    <row r="208" spans="1:9">
      <c r="A208">
        <v>20</v>
      </c>
      <c r="B208">
        <v>20</v>
      </c>
      <c r="C208">
        <v>1939</v>
      </c>
      <c r="D208" s="49">
        <v>1.5471893100000001E-3</v>
      </c>
      <c r="E208">
        <v>0.644999981</v>
      </c>
      <c r="F208">
        <v>961</v>
      </c>
      <c r="G208" s="49">
        <v>2.0811655600000002E-3</v>
      </c>
      <c r="H208">
        <v>978</v>
      </c>
      <c r="I208" s="49">
        <v>1.0224948599999999E-3</v>
      </c>
    </row>
    <row r="209" spans="1:9">
      <c r="A209">
        <v>20</v>
      </c>
      <c r="B209">
        <v>25</v>
      </c>
      <c r="C209">
        <v>1937</v>
      </c>
      <c r="D209" s="49">
        <v>5.1626225500000004E-4</v>
      </c>
      <c r="E209">
        <v>0.68599999</v>
      </c>
      <c r="F209">
        <v>966</v>
      </c>
      <c r="G209" s="49">
        <v>1.0351967099999999E-3</v>
      </c>
      <c r="H209">
        <v>971</v>
      </c>
      <c r="I209">
        <v>0</v>
      </c>
    </row>
    <row r="210" spans="1:9">
      <c r="A210">
        <v>20</v>
      </c>
      <c r="B210">
        <v>500</v>
      </c>
      <c r="C210">
        <v>1938</v>
      </c>
      <c r="D210">
        <v>0</v>
      </c>
      <c r="E210">
        <v>0.81800001899999997</v>
      </c>
      <c r="F210">
        <v>922</v>
      </c>
      <c r="G210">
        <v>0</v>
      </c>
      <c r="H210">
        <v>1016</v>
      </c>
      <c r="I210">
        <v>0</v>
      </c>
    </row>
    <row r="211" spans="1:9">
      <c r="A211">
        <v>40</v>
      </c>
      <c r="B211">
        <v>6</v>
      </c>
      <c r="C211">
        <v>1408</v>
      </c>
      <c r="D211">
        <v>0.46732953199999999</v>
      </c>
      <c r="E211">
        <v>0.23299999499999999</v>
      </c>
      <c r="F211">
        <v>705</v>
      </c>
      <c r="G211">
        <v>0.59432625800000005</v>
      </c>
      <c r="H211">
        <v>703</v>
      </c>
      <c r="I211">
        <v>0.33997154200000002</v>
      </c>
    </row>
    <row r="212" spans="1:9">
      <c r="A212">
        <v>40</v>
      </c>
      <c r="B212">
        <v>7</v>
      </c>
      <c r="C212">
        <v>1831</v>
      </c>
      <c r="D212">
        <v>0.36919716000000002</v>
      </c>
      <c r="E212">
        <v>0.29699999100000002</v>
      </c>
      <c r="F212">
        <v>915</v>
      </c>
      <c r="G212">
        <v>0.499453545</v>
      </c>
      <c r="H212">
        <v>916</v>
      </c>
      <c r="I212">
        <v>0.23908296200000001</v>
      </c>
    </row>
    <row r="213" spans="1:9">
      <c r="A213">
        <v>40</v>
      </c>
      <c r="B213">
        <v>8</v>
      </c>
      <c r="C213">
        <v>1899</v>
      </c>
      <c r="D213">
        <v>0.32385465499999999</v>
      </c>
      <c r="E213">
        <v>0.34000000400000002</v>
      </c>
      <c r="F213">
        <v>948</v>
      </c>
      <c r="G213">
        <v>0.431434602</v>
      </c>
      <c r="H213">
        <v>951</v>
      </c>
      <c r="I213">
        <v>0.21661409700000001</v>
      </c>
    </row>
    <row r="214" spans="1:9">
      <c r="A214">
        <v>40</v>
      </c>
      <c r="B214">
        <v>9</v>
      </c>
      <c r="C214">
        <v>1934</v>
      </c>
      <c r="D214">
        <v>0.231127203</v>
      </c>
      <c r="E214">
        <v>0.38899999899999999</v>
      </c>
      <c r="F214">
        <v>968</v>
      </c>
      <c r="G214">
        <v>0.31301653400000001</v>
      </c>
      <c r="H214">
        <v>966</v>
      </c>
      <c r="I214">
        <v>0.149068326</v>
      </c>
    </row>
    <row r="215" spans="1:9">
      <c r="A215">
        <v>40</v>
      </c>
      <c r="B215">
        <v>10</v>
      </c>
      <c r="C215">
        <v>1937</v>
      </c>
      <c r="D215">
        <v>0.16210635000000001</v>
      </c>
      <c r="E215">
        <v>0.442000002</v>
      </c>
      <c r="F215">
        <v>966</v>
      </c>
      <c r="G215">
        <v>0.21946169400000001</v>
      </c>
      <c r="H215">
        <v>971</v>
      </c>
      <c r="I215">
        <v>0.105046347</v>
      </c>
    </row>
    <row r="216" spans="1:9">
      <c r="A216">
        <v>40</v>
      </c>
      <c r="B216">
        <v>11</v>
      </c>
      <c r="C216">
        <v>1937</v>
      </c>
      <c r="D216">
        <v>0.10325245600000001</v>
      </c>
      <c r="E216">
        <v>0.47699999799999998</v>
      </c>
      <c r="F216">
        <v>971</v>
      </c>
      <c r="G216">
        <v>0.15550978500000001</v>
      </c>
      <c r="H216">
        <v>966</v>
      </c>
      <c r="I216" s="49">
        <v>5.07246368E-2</v>
      </c>
    </row>
    <row r="217" spans="1:9">
      <c r="A217">
        <v>40</v>
      </c>
      <c r="B217">
        <v>12</v>
      </c>
      <c r="C217">
        <v>1938</v>
      </c>
      <c r="D217" s="49">
        <v>7.8947365300000003E-2</v>
      </c>
      <c r="E217">
        <v>0.50900000300000003</v>
      </c>
      <c r="F217">
        <v>955</v>
      </c>
      <c r="G217">
        <v>0.12146596599999999</v>
      </c>
      <c r="H217">
        <v>983</v>
      </c>
      <c r="I217" s="49">
        <v>3.7639878699999997E-2</v>
      </c>
    </row>
    <row r="218" spans="1:9">
      <c r="A218">
        <v>40</v>
      </c>
      <c r="B218">
        <v>15</v>
      </c>
      <c r="C218">
        <v>1937</v>
      </c>
      <c r="D218" s="49">
        <v>3.0975734800000002E-2</v>
      </c>
      <c r="E218">
        <v>0.57800000900000004</v>
      </c>
      <c r="F218">
        <v>963</v>
      </c>
      <c r="G218" s="49">
        <v>5.1921080799999998E-2</v>
      </c>
      <c r="H218">
        <v>974</v>
      </c>
      <c r="I218" s="49">
        <v>1.02669401E-2</v>
      </c>
    </row>
    <row r="219" spans="1:9">
      <c r="A219">
        <v>40</v>
      </c>
      <c r="B219">
        <v>20</v>
      </c>
      <c r="C219">
        <v>1939</v>
      </c>
      <c r="D219" s="49">
        <v>4.1258381699999999E-3</v>
      </c>
      <c r="E219">
        <v>0.644999981</v>
      </c>
      <c r="F219">
        <v>961</v>
      </c>
      <c r="G219" s="49">
        <v>7.2840792099999998E-3</v>
      </c>
      <c r="H219">
        <v>978</v>
      </c>
      <c r="I219" s="49">
        <v>1.0224948599999999E-3</v>
      </c>
    </row>
    <row r="220" spans="1:9">
      <c r="A220">
        <v>40</v>
      </c>
      <c r="B220">
        <v>25</v>
      </c>
      <c r="C220">
        <v>1937</v>
      </c>
      <c r="D220" s="49">
        <v>1.5487867599999999E-3</v>
      </c>
      <c r="E220">
        <v>0.68599999</v>
      </c>
      <c r="F220">
        <v>966</v>
      </c>
      <c r="G220" s="49">
        <v>3.10559012E-3</v>
      </c>
      <c r="H220">
        <v>971</v>
      </c>
      <c r="I220">
        <v>0</v>
      </c>
    </row>
    <row r="221" spans="1:9">
      <c r="A221">
        <v>40</v>
      </c>
      <c r="B221">
        <v>500</v>
      </c>
      <c r="C221">
        <v>1938</v>
      </c>
      <c r="D221">
        <v>0</v>
      </c>
      <c r="E221">
        <v>0.81800001899999997</v>
      </c>
      <c r="F221">
        <v>922</v>
      </c>
      <c r="G221">
        <v>0</v>
      </c>
      <c r="H221">
        <v>1016</v>
      </c>
      <c r="I221">
        <v>0</v>
      </c>
    </row>
    <row r="222" spans="1:9">
      <c r="A222">
        <v>5</v>
      </c>
      <c r="B222">
        <v>6</v>
      </c>
      <c r="C222">
        <v>1408</v>
      </c>
      <c r="D222">
        <v>0.26917612600000002</v>
      </c>
      <c r="E222">
        <v>0.23299999499999999</v>
      </c>
      <c r="F222">
        <v>714</v>
      </c>
      <c r="G222">
        <v>0.35574230600000001</v>
      </c>
      <c r="H222">
        <v>694</v>
      </c>
      <c r="I222">
        <v>0.180115268</v>
      </c>
    </row>
    <row r="223" spans="1:9">
      <c r="A223">
        <v>5</v>
      </c>
      <c r="B223">
        <v>7</v>
      </c>
      <c r="C223">
        <v>1831</v>
      </c>
      <c r="D223">
        <v>0.21299836</v>
      </c>
      <c r="E223">
        <v>0.29600000399999998</v>
      </c>
      <c r="F223">
        <v>919</v>
      </c>
      <c r="G223">
        <v>0.30141457900000002</v>
      </c>
      <c r="H223">
        <v>912</v>
      </c>
      <c r="I223">
        <v>0.123903506</v>
      </c>
    </row>
    <row r="224" spans="1:9">
      <c r="A224">
        <v>5</v>
      </c>
      <c r="B224">
        <v>8</v>
      </c>
      <c r="C224">
        <v>1899</v>
      </c>
      <c r="D224">
        <v>0.157451287</v>
      </c>
      <c r="E224">
        <v>0.340999991</v>
      </c>
      <c r="F224">
        <v>956</v>
      </c>
      <c r="G224">
        <v>0.22594142</v>
      </c>
      <c r="H224">
        <v>943</v>
      </c>
      <c r="I224" s="49">
        <v>8.8016964500000003E-2</v>
      </c>
    </row>
    <row r="225" spans="1:9">
      <c r="A225">
        <v>5</v>
      </c>
      <c r="B225">
        <v>9</v>
      </c>
      <c r="C225">
        <v>1934</v>
      </c>
      <c r="D225">
        <v>0.110651501</v>
      </c>
      <c r="E225">
        <v>0.38699999499999999</v>
      </c>
      <c r="F225">
        <v>967</v>
      </c>
      <c r="G225">
        <v>0.14994829900000001</v>
      </c>
      <c r="H225">
        <v>967</v>
      </c>
      <c r="I225" s="49">
        <v>7.13547021E-2</v>
      </c>
    </row>
    <row r="226" spans="1:9">
      <c r="A226">
        <v>5</v>
      </c>
      <c r="B226">
        <v>10</v>
      </c>
      <c r="C226">
        <v>1937</v>
      </c>
      <c r="D226" s="49">
        <v>7.4341766500000003E-2</v>
      </c>
      <c r="E226">
        <v>0.442000002</v>
      </c>
      <c r="F226">
        <v>963</v>
      </c>
      <c r="G226">
        <v>0.104880579</v>
      </c>
      <c r="H226">
        <v>974</v>
      </c>
      <c r="I226" s="49">
        <v>4.4147845400000003E-2</v>
      </c>
    </row>
    <row r="227" spans="1:9">
      <c r="A227">
        <v>5</v>
      </c>
      <c r="B227">
        <v>11</v>
      </c>
      <c r="C227">
        <v>1937</v>
      </c>
      <c r="D227" s="49">
        <v>3.8203407100000003E-2</v>
      </c>
      <c r="E227">
        <v>0.47799998500000002</v>
      </c>
      <c r="F227">
        <v>971</v>
      </c>
      <c r="G227" s="49">
        <v>6.0762099899999998E-2</v>
      </c>
      <c r="H227">
        <v>966</v>
      </c>
      <c r="I227" s="49">
        <v>1.55279506E-2</v>
      </c>
    </row>
    <row r="228" spans="1:9">
      <c r="A228">
        <v>5</v>
      </c>
      <c r="B228">
        <v>12</v>
      </c>
      <c r="C228">
        <v>1938</v>
      </c>
      <c r="D228" s="49">
        <v>2.5283798600000001E-2</v>
      </c>
      <c r="E228">
        <v>0.50900000300000003</v>
      </c>
      <c r="F228">
        <v>959</v>
      </c>
      <c r="G228" s="49">
        <v>4.0667362499999998E-2</v>
      </c>
      <c r="H228">
        <v>979</v>
      </c>
      <c r="I228" s="49">
        <v>1.02145048E-2</v>
      </c>
    </row>
    <row r="229" spans="1:9">
      <c r="A229">
        <v>5</v>
      </c>
      <c r="B229">
        <v>15</v>
      </c>
      <c r="C229">
        <v>1937</v>
      </c>
      <c r="D229" s="49">
        <v>6.1951470599999996E-3</v>
      </c>
      <c r="E229">
        <v>0.577000022</v>
      </c>
      <c r="F229">
        <v>964</v>
      </c>
      <c r="G229" s="49">
        <v>1.2448133E-2</v>
      </c>
      <c r="H229">
        <v>973</v>
      </c>
      <c r="I229">
        <v>0</v>
      </c>
    </row>
    <row r="230" spans="1:9">
      <c r="A230">
        <v>5</v>
      </c>
      <c r="B230">
        <v>20</v>
      </c>
      <c r="C230">
        <v>1939</v>
      </c>
      <c r="D230" s="49">
        <v>5.1572977099999999E-4</v>
      </c>
      <c r="E230">
        <v>0.64399999399999996</v>
      </c>
      <c r="F230">
        <v>963</v>
      </c>
      <c r="G230" s="49">
        <v>1.0384216399999999E-3</v>
      </c>
      <c r="H230">
        <v>976</v>
      </c>
      <c r="I230">
        <v>0</v>
      </c>
    </row>
    <row r="231" spans="1:9">
      <c r="A231">
        <v>5</v>
      </c>
      <c r="B231">
        <v>25</v>
      </c>
      <c r="C231">
        <v>1937</v>
      </c>
      <c r="D231">
        <v>0</v>
      </c>
      <c r="E231">
        <v>0.685000002</v>
      </c>
      <c r="F231">
        <v>971</v>
      </c>
      <c r="G231">
        <v>0</v>
      </c>
      <c r="H231">
        <v>966</v>
      </c>
      <c r="I231">
        <v>0</v>
      </c>
    </row>
    <row r="232" spans="1:9">
      <c r="A232">
        <v>5</v>
      </c>
      <c r="B232">
        <v>500</v>
      </c>
      <c r="C232">
        <v>1938</v>
      </c>
      <c r="D232">
        <v>0</v>
      </c>
      <c r="E232">
        <v>0.81599998500000004</v>
      </c>
      <c r="F232">
        <v>922</v>
      </c>
      <c r="G232">
        <v>0</v>
      </c>
      <c r="H232">
        <v>1016</v>
      </c>
      <c r="I232">
        <v>0</v>
      </c>
    </row>
    <row r="233" spans="1:9">
      <c r="A233">
        <v>10</v>
      </c>
      <c r="B233">
        <v>6</v>
      </c>
      <c r="C233">
        <v>1408</v>
      </c>
      <c r="D233">
        <v>0.37073862600000002</v>
      </c>
      <c r="E233">
        <v>0.23299999499999999</v>
      </c>
      <c r="F233">
        <v>714</v>
      </c>
      <c r="G233">
        <v>0.48599439900000002</v>
      </c>
      <c r="H233">
        <v>694</v>
      </c>
      <c r="I233">
        <v>0.25216138399999999</v>
      </c>
    </row>
    <row r="234" spans="1:9">
      <c r="A234">
        <v>10</v>
      </c>
      <c r="B234">
        <v>7</v>
      </c>
      <c r="C234">
        <v>1831</v>
      </c>
      <c r="D234">
        <v>0.30638995800000002</v>
      </c>
      <c r="E234">
        <v>0.29600000399999998</v>
      </c>
      <c r="F234">
        <v>919</v>
      </c>
      <c r="G234">
        <v>0.42546245500000002</v>
      </c>
      <c r="H234">
        <v>912</v>
      </c>
      <c r="I234">
        <v>0.18640351299999999</v>
      </c>
    </row>
    <row r="235" spans="1:9">
      <c r="A235">
        <v>10</v>
      </c>
      <c r="B235">
        <v>8</v>
      </c>
      <c r="C235">
        <v>1899</v>
      </c>
      <c r="D235">
        <v>0.22432859199999999</v>
      </c>
      <c r="E235">
        <v>0.340999991</v>
      </c>
      <c r="F235">
        <v>956</v>
      </c>
      <c r="G235">
        <v>0.31276151499999999</v>
      </c>
      <c r="H235">
        <v>943</v>
      </c>
      <c r="I235">
        <v>0.134676561</v>
      </c>
    </row>
    <row r="236" spans="1:9">
      <c r="A236">
        <v>10</v>
      </c>
      <c r="B236">
        <v>9</v>
      </c>
      <c r="C236">
        <v>1934</v>
      </c>
      <c r="D236">
        <v>0.15201655</v>
      </c>
      <c r="E236">
        <v>0.38699999499999999</v>
      </c>
      <c r="F236">
        <v>967</v>
      </c>
      <c r="G236">
        <v>0.20889347799999999</v>
      </c>
      <c r="H236">
        <v>967</v>
      </c>
      <c r="I236" s="49">
        <v>9.5139607799999998E-2</v>
      </c>
    </row>
    <row r="237" spans="1:9">
      <c r="A237">
        <v>10</v>
      </c>
      <c r="B237">
        <v>10</v>
      </c>
      <c r="C237">
        <v>1937</v>
      </c>
      <c r="D237">
        <v>0.10067114200000001</v>
      </c>
      <c r="E237">
        <v>0.442000002</v>
      </c>
      <c r="F237">
        <v>963</v>
      </c>
      <c r="G237">
        <v>0.143302187</v>
      </c>
      <c r="H237">
        <v>974</v>
      </c>
      <c r="I237" s="49">
        <v>5.8521561299999997E-2</v>
      </c>
    </row>
    <row r="238" spans="1:9">
      <c r="A238">
        <v>10</v>
      </c>
      <c r="B238">
        <v>11</v>
      </c>
      <c r="C238">
        <v>1937</v>
      </c>
      <c r="D238" s="49">
        <v>5.4207537299999997E-2</v>
      </c>
      <c r="E238">
        <v>0.47799998500000002</v>
      </c>
      <c r="F238">
        <v>971</v>
      </c>
      <c r="G238" s="49">
        <v>8.7538622299999994E-2</v>
      </c>
      <c r="H238">
        <v>966</v>
      </c>
      <c r="I238" s="49">
        <v>2.0703934100000002E-2</v>
      </c>
    </row>
    <row r="239" spans="1:9">
      <c r="A239">
        <v>10</v>
      </c>
      <c r="B239">
        <v>12</v>
      </c>
      <c r="C239">
        <v>1938</v>
      </c>
      <c r="D239" s="49">
        <v>3.6119710700000002E-2</v>
      </c>
      <c r="E239">
        <v>0.50900000300000003</v>
      </c>
      <c r="F239">
        <v>959</v>
      </c>
      <c r="G239" s="49">
        <v>5.7351406700000003E-2</v>
      </c>
      <c r="H239">
        <v>979</v>
      </c>
      <c r="I239" s="49">
        <v>1.53217567E-2</v>
      </c>
    </row>
    <row r="240" spans="1:9">
      <c r="A240">
        <v>10</v>
      </c>
      <c r="B240">
        <v>15</v>
      </c>
      <c r="C240">
        <v>1937</v>
      </c>
      <c r="D240" s="49">
        <v>9.2927208199999993E-3</v>
      </c>
      <c r="E240">
        <v>0.577000022</v>
      </c>
      <c r="F240">
        <v>964</v>
      </c>
      <c r="G240" s="49">
        <v>1.7634855599999999E-2</v>
      </c>
      <c r="H240">
        <v>973</v>
      </c>
      <c r="I240" s="49">
        <v>1.0277492699999999E-3</v>
      </c>
    </row>
    <row r="241" spans="1:9">
      <c r="A241">
        <v>10</v>
      </c>
      <c r="B241">
        <v>20</v>
      </c>
      <c r="C241">
        <v>1939</v>
      </c>
      <c r="D241" s="49">
        <v>5.1572977099999999E-4</v>
      </c>
      <c r="E241">
        <v>0.64399999399999996</v>
      </c>
      <c r="F241">
        <v>963</v>
      </c>
      <c r="G241" s="49">
        <v>1.0384216399999999E-3</v>
      </c>
      <c r="H241">
        <v>976</v>
      </c>
      <c r="I241">
        <v>0</v>
      </c>
    </row>
    <row r="242" spans="1:9">
      <c r="A242">
        <v>10</v>
      </c>
      <c r="B242">
        <v>25</v>
      </c>
      <c r="C242">
        <v>1937</v>
      </c>
      <c r="D242">
        <v>0</v>
      </c>
      <c r="E242">
        <v>0.685000002</v>
      </c>
      <c r="F242">
        <v>971</v>
      </c>
      <c r="G242">
        <v>0</v>
      </c>
      <c r="H242">
        <v>966</v>
      </c>
      <c r="I242">
        <v>0</v>
      </c>
    </row>
    <row r="243" spans="1:9">
      <c r="A243">
        <v>10</v>
      </c>
      <c r="B243">
        <v>500</v>
      </c>
      <c r="C243">
        <v>1938</v>
      </c>
      <c r="D243">
        <v>0</v>
      </c>
      <c r="E243">
        <v>0.81599998500000004</v>
      </c>
      <c r="F243">
        <v>922</v>
      </c>
      <c r="G243">
        <v>0</v>
      </c>
      <c r="H243">
        <v>1016</v>
      </c>
      <c r="I243">
        <v>0</v>
      </c>
    </row>
    <row r="244" spans="1:9">
      <c r="A244">
        <v>20</v>
      </c>
      <c r="B244">
        <v>6</v>
      </c>
      <c r="C244">
        <v>1408</v>
      </c>
      <c r="D244">
        <v>0.44886362600000002</v>
      </c>
      <c r="E244">
        <v>0.23299999499999999</v>
      </c>
      <c r="F244">
        <v>714</v>
      </c>
      <c r="G244">
        <v>0.58543419799999996</v>
      </c>
      <c r="H244">
        <v>694</v>
      </c>
      <c r="I244">
        <v>0.30835735800000003</v>
      </c>
    </row>
    <row r="245" spans="1:9">
      <c r="A245">
        <v>20</v>
      </c>
      <c r="B245">
        <v>7</v>
      </c>
      <c r="C245">
        <v>1831</v>
      </c>
      <c r="D245">
        <v>0.36100491899999998</v>
      </c>
      <c r="E245">
        <v>0.29600000399999998</v>
      </c>
      <c r="F245">
        <v>919</v>
      </c>
      <c r="G245">
        <v>0.48313385199999997</v>
      </c>
      <c r="H245">
        <v>912</v>
      </c>
      <c r="I245">
        <v>0.237938598</v>
      </c>
    </row>
    <row r="246" spans="1:9">
      <c r="A246">
        <v>20</v>
      </c>
      <c r="B246">
        <v>8</v>
      </c>
      <c r="C246">
        <v>1899</v>
      </c>
      <c r="D246">
        <v>0.27540811900000001</v>
      </c>
      <c r="E246">
        <v>0.340999991</v>
      </c>
      <c r="F246">
        <v>956</v>
      </c>
      <c r="G246">
        <v>0.37866109599999997</v>
      </c>
      <c r="H246">
        <v>943</v>
      </c>
      <c r="I246">
        <v>0.17073170800000001</v>
      </c>
    </row>
    <row r="247" spans="1:9">
      <c r="A247">
        <v>20</v>
      </c>
      <c r="B247">
        <v>9</v>
      </c>
      <c r="C247">
        <v>1934</v>
      </c>
      <c r="D247">
        <v>0.201137543</v>
      </c>
      <c r="E247">
        <v>0.38699999499999999</v>
      </c>
      <c r="F247">
        <v>967</v>
      </c>
      <c r="G247">
        <v>0.27611169200000002</v>
      </c>
      <c r="H247">
        <v>967</v>
      </c>
      <c r="I247">
        <v>0.12616339300000001</v>
      </c>
    </row>
    <row r="248" spans="1:9">
      <c r="A248">
        <v>20</v>
      </c>
      <c r="B248">
        <v>10</v>
      </c>
      <c r="C248">
        <v>1937</v>
      </c>
      <c r="D248">
        <v>0.13732576399999999</v>
      </c>
      <c r="E248">
        <v>0.442000002</v>
      </c>
      <c r="F248">
        <v>963</v>
      </c>
      <c r="G248">
        <v>0.199376941</v>
      </c>
      <c r="H248">
        <v>974</v>
      </c>
      <c r="I248" s="49">
        <v>7.5975358500000006E-2</v>
      </c>
    </row>
    <row r="249" spans="1:9">
      <c r="A249">
        <v>20</v>
      </c>
      <c r="B249">
        <v>11</v>
      </c>
      <c r="C249">
        <v>1937</v>
      </c>
      <c r="D249" s="49">
        <v>7.6923079800000002E-2</v>
      </c>
      <c r="E249">
        <v>0.47799998500000002</v>
      </c>
      <c r="F249">
        <v>971</v>
      </c>
      <c r="G249">
        <v>0.12358393500000001</v>
      </c>
      <c r="H249">
        <v>966</v>
      </c>
      <c r="I249" s="49">
        <v>3.0020704499999998E-2</v>
      </c>
    </row>
    <row r="250" spans="1:9">
      <c r="A250">
        <v>20</v>
      </c>
      <c r="B250">
        <v>12</v>
      </c>
      <c r="C250">
        <v>1938</v>
      </c>
      <c r="D250" s="49">
        <v>5.1083590800000002E-2</v>
      </c>
      <c r="E250">
        <v>0.50900000300000003</v>
      </c>
      <c r="F250">
        <v>959</v>
      </c>
      <c r="G250" s="49">
        <v>8.3420231900000003E-2</v>
      </c>
      <c r="H250">
        <v>979</v>
      </c>
      <c r="I250" s="49">
        <v>1.9407559200000001E-2</v>
      </c>
    </row>
    <row r="251" spans="1:9">
      <c r="A251">
        <v>20</v>
      </c>
      <c r="B251">
        <v>15</v>
      </c>
      <c r="C251">
        <v>1937</v>
      </c>
      <c r="D251" s="49">
        <v>1.70366541E-2</v>
      </c>
      <c r="E251">
        <v>0.577000022</v>
      </c>
      <c r="F251">
        <v>964</v>
      </c>
      <c r="G251" s="49">
        <v>3.2157678199999998E-2</v>
      </c>
      <c r="H251">
        <v>973</v>
      </c>
      <c r="I251" s="49">
        <v>2.0554985399999998E-3</v>
      </c>
    </row>
    <row r="252" spans="1:9">
      <c r="A252">
        <v>20</v>
      </c>
      <c r="B252">
        <v>20</v>
      </c>
      <c r="C252">
        <v>1939</v>
      </c>
      <c r="D252" s="49">
        <v>6.1887572500000003E-3</v>
      </c>
      <c r="E252">
        <v>0.64399999399999996</v>
      </c>
      <c r="F252">
        <v>963</v>
      </c>
      <c r="G252" s="49">
        <v>1.2461058800000001E-2</v>
      </c>
      <c r="H252">
        <v>976</v>
      </c>
      <c r="I252">
        <v>0</v>
      </c>
    </row>
    <row r="253" spans="1:9">
      <c r="A253">
        <v>20</v>
      </c>
      <c r="B253">
        <v>25</v>
      </c>
      <c r="C253">
        <v>1937</v>
      </c>
      <c r="D253" s="49">
        <v>2.0650490200000001E-3</v>
      </c>
      <c r="E253">
        <v>0.685000002</v>
      </c>
      <c r="F253">
        <v>971</v>
      </c>
      <c r="G253" s="49">
        <v>4.1194646599999997E-3</v>
      </c>
      <c r="H253">
        <v>966</v>
      </c>
      <c r="I253">
        <v>0</v>
      </c>
    </row>
    <row r="254" spans="1:9">
      <c r="A254">
        <v>20</v>
      </c>
      <c r="B254">
        <v>500</v>
      </c>
      <c r="C254">
        <v>1938</v>
      </c>
      <c r="D254">
        <v>0</v>
      </c>
      <c r="E254">
        <v>0.81599998500000004</v>
      </c>
      <c r="F254">
        <v>922</v>
      </c>
      <c r="G254">
        <v>0</v>
      </c>
      <c r="H254">
        <v>1016</v>
      </c>
      <c r="I254">
        <v>0</v>
      </c>
    </row>
    <row r="255" spans="1:9">
      <c r="A255">
        <v>40</v>
      </c>
      <c r="B255">
        <v>6</v>
      </c>
      <c r="C255">
        <v>1408</v>
      </c>
      <c r="D255">
        <v>0.48721590599999998</v>
      </c>
      <c r="E255">
        <v>0.23299999499999999</v>
      </c>
      <c r="F255">
        <v>714</v>
      </c>
      <c r="G255">
        <v>0.63865548400000005</v>
      </c>
      <c r="H255">
        <v>694</v>
      </c>
      <c r="I255">
        <v>0.33141210700000001</v>
      </c>
    </row>
    <row r="256" spans="1:9">
      <c r="A256">
        <v>40</v>
      </c>
      <c r="B256">
        <v>7</v>
      </c>
      <c r="C256">
        <v>1831</v>
      </c>
      <c r="D256">
        <v>0.39595848300000003</v>
      </c>
      <c r="E256">
        <v>0.29600000399999998</v>
      </c>
      <c r="F256">
        <v>919</v>
      </c>
      <c r="G256">
        <v>0.53101199899999996</v>
      </c>
      <c r="H256">
        <v>912</v>
      </c>
      <c r="I256">
        <v>0.25986841300000002</v>
      </c>
    </row>
    <row r="257" spans="1:9">
      <c r="A257">
        <v>40</v>
      </c>
      <c r="B257">
        <v>8</v>
      </c>
      <c r="C257">
        <v>1899</v>
      </c>
      <c r="D257">
        <v>0.31174302100000001</v>
      </c>
      <c r="E257">
        <v>0.340999991</v>
      </c>
      <c r="F257">
        <v>956</v>
      </c>
      <c r="G257">
        <v>0.42364016199999999</v>
      </c>
      <c r="H257">
        <v>943</v>
      </c>
      <c r="I257">
        <v>0.198303282</v>
      </c>
    </row>
    <row r="258" spans="1:9">
      <c r="A258">
        <v>40</v>
      </c>
      <c r="B258">
        <v>9</v>
      </c>
      <c r="C258">
        <v>1934</v>
      </c>
      <c r="D258">
        <v>0.22440537799999999</v>
      </c>
      <c r="E258">
        <v>0.38699999499999999</v>
      </c>
      <c r="F258">
        <v>967</v>
      </c>
      <c r="G258">
        <v>0.30610135199999999</v>
      </c>
      <c r="H258">
        <v>967</v>
      </c>
      <c r="I258">
        <v>0.14270940400000001</v>
      </c>
    </row>
    <row r="259" spans="1:9">
      <c r="A259">
        <v>40</v>
      </c>
      <c r="B259">
        <v>10</v>
      </c>
      <c r="C259">
        <v>1937</v>
      </c>
      <c r="D259">
        <v>0.15952503700000001</v>
      </c>
      <c r="E259">
        <v>0.442000002</v>
      </c>
      <c r="F259">
        <v>963</v>
      </c>
      <c r="G259">
        <v>0.22845275700000001</v>
      </c>
      <c r="H259">
        <v>974</v>
      </c>
      <c r="I259" s="49">
        <v>9.1375768199999999E-2</v>
      </c>
    </row>
    <row r="260" spans="1:9">
      <c r="A260">
        <v>40</v>
      </c>
      <c r="B260">
        <v>11</v>
      </c>
      <c r="C260">
        <v>1937</v>
      </c>
      <c r="D260" s="49">
        <v>9.39597338E-2</v>
      </c>
      <c r="E260">
        <v>0.47799998500000002</v>
      </c>
      <c r="F260">
        <v>971</v>
      </c>
      <c r="G260">
        <v>0.14624099400000001</v>
      </c>
      <c r="H260">
        <v>966</v>
      </c>
      <c r="I260" s="49">
        <v>4.1407868299999998E-2</v>
      </c>
    </row>
    <row r="261" spans="1:9">
      <c r="A261">
        <v>40</v>
      </c>
      <c r="B261">
        <v>12</v>
      </c>
      <c r="C261">
        <v>1938</v>
      </c>
      <c r="D261" s="49">
        <v>6.5015479900000006E-2</v>
      </c>
      <c r="E261">
        <v>0.50900000300000003</v>
      </c>
      <c r="F261">
        <v>959</v>
      </c>
      <c r="G261">
        <v>0.106360793</v>
      </c>
      <c r="H261">
        <v>979</v>
      </c>
      <c r="I261" s="49">
        <v>2.4514811099999999E-2</v>
      </c>
    </row>
    <row r="262" spans="1:9">
      <c r="A262">
        <v>40</v>
      </c>
      <c r="B262">
        <v>15</v>
      </c>
      <c r="C262">
        <v>1937</v>
      </c>
      <c r="D262" s="49">
        <v>1.7552915999999998E-2</v>
      </c>
      <c r="E262">
        <v>0.577000022</v>
      </c>
      <c r="F262">
        <v>964</v>
      </c>
      <c r="G262" s="49">
        <v>3.3195022499999997E-2</v>
      </c>
      <c r="H262">
        <v>973</v>
      </c>
      <c r="I262" s="49">
        <v>2.0554985399999998E-3</v>
      </c>
    </row>
    <row r="263" spans="1:9">
      <c r="A263">
        <v>40</v>
      </c>
      <c r="B263">
        <v>20</v>
      </c>
      <c r="C263">
        <v>1939</v>
      </c>
      <c r="D263" s="49">
        <v>6.1887572500000003E-3</v>
      </c>
      <c r="E263">
        <v>0.64399999399999996</v>
      </c>
      <c r="F263">
        <v>963</v>
      </c>
      <c r="G263" s="49">
        <v>1.2461058800000001E-2</v>
      </c>
      <c r="H263">
        <v>976</v>
      </c>
      <c r="I263">
        <v>0</v>
      </c>
    </row>
    <row r="264" spans="1:9">
      <c r="A264">
        <v>40</v>
      </c>
      <c r="B264">
        <v>25</v>
      </c>
      <c r="C264">
        <v>1937</v>
      </c>
      <c r="D264" s="49">
        <v>2.0650490200000001E-3</v>
      </c>
      <c r="E264">
        <v>0.685000002</v>
      </c>
      <c r="F264">
        <v>971</v>
      </c>
      <c r="G264" s="49">
        <v>4.1194646599999997E-3</v>
      </c>
      <c r="H264">
        <v>966</v>
      </c>
      <c r="I264">
        <v>0</v>
      </c>
    </row>
    <row r="265" spans="1:9">
      <c r="A265">
        <v>40</v>
      </c>
      <c r="B265">
        <v>500</v>
      </c>
      <c r="C265">
        <v>1938</v>
      </c>
      <c r="D265">
        <v>0</v>
      </c>
      <c r="E265">
        <v>0.81599998500000004</v>
      </c>
      <c r="F265">
        <v>922</v>
      </c>
      <c r="G265">
        <v>0</v>
      </c>
      <c r="H265">
        <v>1016</v>
      </c>
      <c r="I265">
        <v>0</v>
      </c>
    </row>
    <row r="266" spans="1:9">
      <c r="A266">
        <v>5</v>
      </c>
      <c r="B266">
        <v>6</v>
      </c>
      <c r="C266">
        <v>1408</v>
      </c>
      <c r="D266">
        <v>0.28622159400000002</v>
      </c>
      <c r="E266">
        <v>0.23499999899999999</v>
      </c>
      <c r="F266">
        <v>704</v>
      </c>
      <c r="G266">
        <v>0.40340909400000002</v>
      </c>
      <c r="H266">
        <v>704</v>
      </c>
      <c r="I266">
        <v>0.169034094</v>
      </c>
    </row>
    <row r="267" spans="1:9">
      <c r="A267">
        <v>5</v>
      </c>
      <c r="B267">
        <v>7</v>
      </c>
      <c r="C267">
        <v>1831</v>
      </c>
      <c r="D267">
        <v>0.22446750100000001</v>
      </c>
      <c r="E267">
        <v>0.29699999100000002</v>
      </c>
      <c r="F267">
        <v>917</v>
      </c>
      <c r="G267">
        <v>0.311886579</v>
      </c>
      <c r="H267">
        <v>914</v>
      </c>
      <c r="I267">
        <v>0.13676148699999999</v>
      </c>
    </row>
    <row r="268" spans="1:9">
      <c r="A268">
        <v>5</v>
      </c>
      <c r="B268">
        <v>8</v>
      </c>
      <c r="C268">
        <v>1899</v>
      </c>
      <c r="D268">
        <v>0.180094793</v>
      </c>
      <c r="E268">
        <v>0.34000000400000002</v>
      </c>
      <c r="F268">
        <v>949</v>
      </c>
      <c r="G268">
        <v>0.25500527000000001</v>
      </c>
      <c r="H268">
        <v>950</v>
      </c>
      <c r="I268">
        <v>0.105263159</v>
      </c>
    </row>
    <row r="269" spans="1:9">
      <c r="A269">
        <v>5</v>
      </c>
      <c r="B269">
        <v>9</v>
      </c>
      <c r="C269">
        <v>1934</v>
      </c>
      <c r="D269">
        <v>0.131851092</v>
      </c>
      <c r="E269">
        <v>0.38899999899999999</v>
      </c>
      <c r="F269">
        <v>968</v>
      </c>
      <c r="G269">
        <v>0.183884293</v>
      </c>
      <c r="H269">
        <v>966</v>
      </c>
      <c r="I269" s="49">
        <v>7.9710148300000006E-2</v>
      </c>
    </row>
    <row r="270" spans="1:9">
      <c r="A270">
        <v>5</v>
      </c>
      <c r="B270">
        <v>10</v>
      </c>
      <c r="C270">
        <v>1937</v>
      </c>
      <c r="D270" s="49">
        <v>9.24109444E-2</v>
      </c>
      <c r="E270">
        <v>0.442000002</v>
      </c>
      <c r="F270">
        <v>966</v>
      </c>
      <c r="G270">
        <v>0.135610759</v>
      </c>
      <c r="H270">
        <v>971</v>
      </c>
      <c r="I270" s="49">
        <v>4.9433574100000002E-2</v>
      </c>
    </row>
    <row r="271" spans="1:9">
      <c r="A271">
        <v>5</v>
      </c>
      <c r="B271">
        <v>11</v>
      </c>
      <c r="C271">
        <v>1937</v>
      </c>
      <c r="D271" s="49">
        <v>7.0211663800000004E-2</v>
      </c>
      <c r="E271">
        <v>0.47699999799999998</v>
      </c>
      <c r="F271">
        <v>972</v>
      </c>
      <c r="G271">
        <v>0.108024694</v>
      </c>
      <c r="H271">
        <v>965</v>
      </c>
      <c r="I271" s="49">
        <v>3.2124351699999998E-2</v>
      </c>
    </row>
    <row r="272" spans="1:9">
      <c r="A272">
        <v>5</v>
      </c>
      <c r="B272">
        <v>12</v>
      </c>
      <c r="C272">
        <v>1938</v>
      </c>
      <c r="D272" s="49">
        <v>4.7987617599999997E-2</v>
      </c>
      <c r="E272">
        <v>0.50999998999999996</v>
      </c>
      <c r="F272">
        <v>956</v>
      </c>
      <c r="G272" s="49">
        <v>7.3221757999999998E-2</v>
      </c>
      <c r="H272">
        <v>982</v>
      </c>
      <c r="I272" s="49">
        <v>2.34215893E-2</v>
      </c>
    </row>
    <row r="273" spans="1:9">
      <c r="A273">
        <v>5</v>
      </c>
      <c r="B273">
        <v>15</v>
      </c>
      <c r="C273">
        <v>1937</v>
      </c>
      <c r="D273" s="49">
        <v>2.3748064400000001E-2</v>
      </c>
      <c r="E273">
        <v>0.577000022</v>
      </c>
      <c r="F273">
        <v>967</v>
      </c>
      <c r="G273" s="49">
        <v>4.0330920399999998E-2</v>
      </c>
      <c r="H273">
        <v>970</v>
      </c>
      <c r="I273" s="49">
        <v>7.2164949999999999E-3</v>
      </c>
    </row>
    <row r="274" spans="1:9">
      <c r="A274">
        <v>5</v>
      </c>
      <c r="B274">
        <v>20</v>
      </c>
      <c r="C274">
        <v>1939</v>
      </c>
      <c r="D274" s="49">
        <v>3.0943786300000001E-3</v>
      </c>
      <c r="E274">
        <v>0.64399999399999996</v>
      </c>
      <c r="F274">
        <v>961</v>
      </c>
      <c r="G274" s="49">
        <v>3.1217481000000002E-3</v>
      </c>
      <c r="H274">
        <v>978</v>
      </c>
      <c r="I274" s="49">
        <v>3.0674845899999999E-3</v>
      </c>
    </row>
    <row r="275" spans="1:9">
      <c r="A275">
        <v>5</v>
      </c>
      <c r="B275">
        <v>25</v>
      </c>
      <c r="C275">
        <v>1937</v>
      </c>
      <c r="D275">
        <v>0</v>
      </c>
      <c r="E275">
        <v>0.685000002</v>
      </c>
      <c r="F275">
        <v>971</v>
      </c>
      <c r="G275">
        <v>0</v>
      </c>
      <c r="H275">
        <v>966</v>
      </c>
      <c r="I275">
        <v>0</v>
      </c>
    </row>
    <row r="276" spans="1:9">
      <c r="A276">
        <v>5</v>
      </c>
      <c r="B276">
        <v>500</v>
      </c>
      <c r="C276">
        <v>1938</v>
      </c>
      <c r="D276">
        <v>0</v>
      </c>
      <c r="E276">
        <v>0.81699997199999996</v>
      </c>
      <c r="F276">
        <v>922</v>
      </c>
      <c r="G276">
        <v>0</v>
      </c>
      <c r="H276">
        <v>1016</v>
      </c>
      <c r="I276">
        <v>0</v>
      </c>
    </row>
    <row r="277" spans="1:9">
      <c r="A277">
        <v>10</v>
      </c>
      <c r="B277">
        <v>6</v>
      </c>
      <c r="C277">
        <v>1408</v>
      </c>
      <c r="D277">
        <v>0.38352271900000001</v>
      </c>
      <c r="E277">
        <v>0.23499999899999999</v>
      </c>
      <c r="F277">
        <v>704</v>
      </c>
      <c r="G277">
        <v>0.52414774900000005</v>
      </c>
      <c r="H277">
        <v>704</v>
      </c>
      <c r="I277">
        <v>0.242897734</v>
      </c>
    </row>
    <row r="278" spans="1:9">
      <c r="A278">
        <v>10</v>
      </c>
      <c r="B278">
        <v>7</v>
      </c>
      <c r="C278">
        <v>1831</v>
      </c>
      <c r="D278">
        <v>0.30748224299999999</v>
      </c>
      <c r="E278">
        <v>0.29699999100000002</v>
      </c>
      <c r="F278">
        <v>917</v>
      </c>
      <c r="G278">
        <v>0.42639040900000003</v>
      </c>
      <c r="H278">
        <v>914</v>
      </c>
      <c r="I278">
        <v>0.188183814</v>
      </c>
    </row>
    <row r="279" spans="1:9">
      <c r="A279">
        <v>10</v>
      </c>
      <c r="B279">
        <v>8</v>
      </c>
      <c r="C279">
        <v>1899</v>
      </c>
      <c r="D279">
        <v>0.252764612</v>
      </c>
      <c r="E279">
        <v>0.34000000400000002</v>
      </c>
      <c r="F279">
        <v>949</v>
      </c>
      <c r="G279">
        <v>0.35194942400000001</v>
      </c>
      <c r="H279">
        <v>950</v>
      </c>
      <c r="I279">
        <v>0.15368421400000001</v>
      </c>
    </row>
    <row r="280" spans="1:9">
      <c r="A280">
        <v>10</v>
      </c>
      <c r="B280">
        <v>9</v>
      </c>
      <c r="C280">
        <v>1934</v>
      </c>
      <c r="D280">
        <v>0.17890383300000001</v>
      </c>
      <c r="E280">
        <v>0.38899999899999999</v>
      </c>
      <c r="F280">
        <v>968</v>
      </c>
      <c r="G280">
        <v>0.24070248</v>
      </c>
      <c r="H280">
        <v>966</v>
      </c>
      <c r="I280">
        <v>0.11697722200000001</v>
      </c>
    </row>
    <row r="281" spans="1:9">
      <c r="A281">
        <v>10</v>
      </c>
      <c r="B281">
        <v>10</v>
      </c>
      <c r="C281">
        <v>1937</v>
      </c>
      <c r="D281">
        <v>0.121837892</v>
      </c>
      <c r="E281">
        <v>0.442000002</v>
      </c>
      <c r="F281">
        <v>966</v>
      </c>
      <c r="G281">
        <v>0.17391304699999999</v>
      </c>
      <c r="H281">
        <v>971</v>
      </c>
      <c r="I281" s="49">
        <v>7.00308979E-2</v>
      </c>
    </row>
    <row r="282" spans="1:9">
      <c r="A282">
        <v>10</v>
      </c>
      <c r="B282">
        <v>11</v>
      </c>
      <c r="C282">
        <v>1937</v>
      </c>
      <c r="D282" s="49">
        <v>9.2927209999999996E-2</v>
      </c>
      <c r="E282">
        <v>0.47699999799999998</v>
      </c>
      <c r="F282">
        <v>972</v>
      </c>
      <c r="G282">
        <v>0.13683126900000001</v>
      </c>
      <c r="H282">
        <v>965</v>
      </c>
      <c r="I282" s="49">
        <v>4.8704661400000002E-2</v>
      </c>
    </row>
    <row r="283" spans="1:9">
      <c r="A283">
        <v>10</v>
      </c>
      <c r="B283">
        <v>12</v>
      </c>
      <c r="C283">
        <v>1938</v>
      </c>
      <c r="D283" s="49">
        <v>6.7079462100000001E-2</v>
      </c>
      <c r="E283">
        <v>0.50999998999999996</v>
      </c>
      <c r="F283">
        <v>956</v>
      </c>
      <c r="G283" s="49">
        <v>9.5188282400000004E-2</v>
      </c>
      <c r="H283">
        <v>982</v>
      </c>
      <c r="I283" s="49">
        <v>3.9714869100000001E-2</v>
      </c>
    </row>
    <row r="284" spans="1:9">
      <c r="A284">
        <v>10</v>
      </c>
      <c r="B284">
        <v>15</v>
      </c>
      <c r="C284">
        <v>1937</v>
      </c>
      <c r="D284" s="49">
        <v>3.6138359500000002E-2</v>
      </c>
      <c r="E284">
        <v>0.577000022</v>
      </c>
      <c r="F284">
        <v>967</v>
      </c>
      <c r="G284" s="49">
        <v>4.8603929599999998E-2</v>
      </c>
      <c r="H284">
        <v>970</v>
      </c>
      <c r="I284" s="49">
        <v>2.3711340500000001E-2</v>
      </c>
    </row>
    <row r="285" spans="1:9">
      <c r="A285">
        <v>10</v>
      </c>
      <c r="B285">
        <v>20</v>
      </c>
      <c r="C285">
        <v>1939</v>
      </c>
      <c r="D285" s="49">
        <v>4.1258381699999999E-3</v>
      </c>
      <c r="E285">
        <v>0.64399999399999996</v>
      </c>
      <c r="F285">
        <v>961</v>
      </c>
      <c r="G285" s="49">
        <v>4.1623311099999996E-3</v>
      </c>
      <c r="H285">
        <v>978</v>
      </c>
      <c r="I285" s="49">
        <v>4.0899794499999996E-3</v>
      </c>
    </row>
    <row r="286" spans="1:9">
      <c r="A286">
        <v>10</v>
      </c>
      <c r="B286">
        <v>25</v>
      </c>
      <c r="C286">
        <v>1937</v>
      </c>
      <c r="D286">
        <v>0</v>
      </c>
      <c r="E286">
        <v>0.685000002</v>
      </c>
      <c r="F286">
        <v>971</v>
      </c>
      <c r="G286">
        <v>0</v>
      </c>
      <c r="H286">
        <v>966</v>
      </c>
      <c r="I286">
        <v>0</v>
      </c>
    </row>
    <row r="287" spans="1:9">
      <c r="A287">
        <v>10</v>
      </c>
      <c r="B287">
        <v>500</v>
      </c>
      <c r="C287">
        <v>1938</v>
      </c>
      <c r="D287">
        <v>0</v>
      </c>
      <c r="E287">
        <v>0.81699997199999996</v>
      </c>
      <c r="F287">
        <v>922</v>
      </c>
      <c r="G287">
        <v>0</v>
      </c>
      <c r="H287">
        <v>1016</v>
      </c>
      <c r="I287">
        <v>0</v>
      </c>
    </row>
    <row r="288" spans="1:9">
      <c r="A288">
        <v>20</v>
      </c>
      <c r="B288">
        <v>6</v>
      </c>
      <c r="C288">
        <v>1408</v>
      </c>
      <c r="D288">
        <v>0.4609375</v>
      </c>
      <c r="E288">
        <v>0.23499999899999999</v>
      </c>
      <c r="F288">
        <v>704</v>
      </c>
      <c r="G288">
        <v>0.61505681300000004</v>
      </c>
      <c r="H288">
        <v>704</v>
      </c>
      <c r="I288">
        <v>0.30681818700000002</v>
      </c>
    </row>
    <row r="289" spans="1:9">
      <c r="A289">
        <v>20</v>
      </c>
      <c r="B289">
        <v>7</v>
      </c>
      <c r="C289">
        <v>1831</v>
      </c>
      <c r="D289">
        <v>0.37247404499999998</v>
      </c>
      <c r="E289">
        <v>0.29699999100000002</v>
      </c>
      <c r="F289">
        <v>917</v>
      </c>
      <c r="G289">
        <v>0.51145041000000002</v>
      </c>
      <c r="H289">
        <v>914</v>
      </c>
      <c r="I289">
        <v>0.23304157</v>
      </c>
    </row>
    <row r="290" spans="1:9">
      <c r="A290">
        <v>20</v>
      </c>
      <c r="B290">
        <v>8</v>
      </c>
      <c r="C290">
        <v>1899</v>
      </c>
      <c r="D290">
        <v>0.31279620499999999</v>
      </c>
      <c r="E290">
        <v>0.34000000400000002</v>
      </c>
      <c r="F290">
        <v>949</v>
      </c>
      <c r="G290">
        <v>0.43414118899999998</v>
      </c>
      <c r="H290">
        <v>950</v>
      </c>
      <c r="I290">
        <v>0.191578954</v>
      </c>
    </row>
    <row r="291" spans="1:9">
      <c r="A291">
        <v>20</v>
      </c>
      <c r="B291">
        <v>9</v>
      </c>
      <c r="C291">
        <v>1934</v>
      </c>
      <c r="D291">
        <v>0.21923475000000001</v>
      </c>
      <c r="E291">
        <v>0.38899999899999999</v>
      </c>
      <c r="F291">
        <v>968</v>
      </c>
      <c r="G291">
        <v>0.29442149400000001</v>
      </c>
      <c r="H291">
        <v>966</v>
      </c>
      <c r="I291">
        <v>0.14389233300000001</v>
      </c>
    </row>
    <row r="292" spans="1:9">
      <c r="A292">
        <v>20</v>
      </c>
      <c r="B292">
        <v>10</v>
      </c>
      <c r="C292">
        <v>1937</v>
      </c>
      <c r="D292">
        <v>0.15074858099999999</v>
      </c>
      <c r="E292">
        <v>0.442000002</v>
      </c>
      <c r="F292">
        <v>966</v>
      </c>
      <c r="G292">
        <v>0.21014492200000001</v>
      </c>
      <c r="H292">
        <v>971</v>
      </c>
      <c r="I292" s="49">
        <v>9.1658085599999994E-2</v>
      </c>
    </row>
    <row r="293" spans="1:9">
      <c r="A293">
        <v>20</v>
      </c>
      <c r="B293">
        <v>11</v>
      </c>
      <c r="C293">
        <v>1937</v>
      </c>
      <c r="D293">
        <v>0.110996388</v>
      </c>
      <c r="E293">
        <v>0.47699999799999998</v>
      </c>
      <c r="F293">
        <v>972</v>
      </c>
      <c r="G293">
        <v>0.16563786599999999</v>
      </c>
      <c r="H293">
        <v>965</v>
      </c>
      <c r="I293" s="49">
        <v>5.5958550400000001E-2</v>
      </c>
    </row>
    <row r="294" spans="1:9">
      <c r="A294">
        <v>20</v>
      </c>
      <c r="B294">
        <v>12</v>
      </c>
      <c r="C294">
        <v>1938</v>
      </c>
      <c r="D294" s="49">
        <v>8.5139319300000002E-2</v>
      </c>
      <c r="E294">
        <v>0.50999998999999996</v>
      </c>
      <c r="F294">
        <v>956</v>
      </c>
      <c r="G294">
        <v>0.126569033</v>
      </c>
      <c r="H294">
        <v>982</v>
      </c>
      <c r="I294" s="49">
        <v>4.48065177E-2</v>
      </c>
    </row>
    <row r="295" spans="1:9">
      <c r="A295">
        <v>20</v>
      </c>
      <c r="B295">
        <v>15</v>
      </c>
      <c r="C295">
        <v>1937</v>
      </c>
      <c r="D295" s="49">
        <v>4.3366029899999999E-2</v>
      </c>
      <c r="E295">
        <v>0.577000022</v>
      </c>
      <c r="F295">
        <v>967</v>
      </c>
      <c r="G295" s="49">
        <v>5.7911064499999998E-2</v>
      </c>
      <c r="H295">
        <v>970</v>
      </c>
      <c r="I295" s="49">
        <v>2.8865979999999999E-2</v>
      </c>
    </row>
    <row r="296" spans="1:9">
      <c r="A296">
        <v>20</v>
      </c>
      <c r="B296">
        <v>20</v>
      </c>
      <c r="C296">
        <v>1939</v>
      </c>
      <c r="D296" s="49">
        <v>6.1887572500000003E-3</v>
      </c>
      <c r="E296">
        <v>0.64399999399999996</v>
      </c>
      <c r="F296">
        <v>961</v>
      </c>
      <c r="G296" s="49">
        <v>5.2029136599999999E-3</v>
      </c>
      <c r="H296">
        <v>978</v>
      </c>
      <c r="I296" s="49">
        <v>7.1574640500000003E-3</v>
      </c>
    </row>
    <row r="297" spans="1:9">
      <c r="A297">
        <v>20</v>
      </c>
      <c r="B297">
        <v>25</v>
      </c>
      <c r="C297">
        <v>1937</v>
      </c>
      <c r="D297">
        <v>0</v>
      </c>
      <c r="E297">
        <v>0.685000002</v>
      </c>
      <c r="F297">
        <v>971</v>
      </c>
      <c r="G297">
        <v>0</v>
      </c>
      <c r="H297">
        <v>966</v>
      </c>
      <c r="I297">
        <v>0</v>
      </c>
    </row>
    <row r="298" spans="1:9">
      <c r="A298">
        <v>20</v>
      </c>
      <c r="B298">
        <v>500</v>
      </c>
      <c r="C298">
        <v>1938</v>
      </c>
      <c r="D298">
        <v>0</v>
      </c>
      <c r="E298">
        <v>0.81699997199999996</v>
      </c>
      <c r="F298">
        <v>922</v>
      </c>
      <c r="G298">
        <v>0</v>
      </c>
      <c r="H298">
        <v>1016</v>
      </c>
      <c r="I298">
        <v>0</v>
      </c>
    </row>
    <row r="299" spans="1:9">
      <c r="A299">
        <v>40</v>
      </c>
      <c r="B299">
        <v>6</v>
      </c>
      <c r="C299">
        <v>1408</v>
      </c>
      <c r="D299">
        <v>0.51065343600000002</v>
      </c>
      <c r="E299">
        <v>0.23499999899999999</v>
      </c>
      <c r="F299">
        <v>704</v>
      </c>
      <c r="G299">
        <v>0.66903406399999998</v>
      </c>
      <c r="H299">
        <v>704</v>
      </c>
      <c r="I299">
        <v>0.35227271900000001</v>
      </c>
    </row>
    <row r="300" spans="1:9">
      <c r="A300">
        <v>40</v>
      </c>
      <c r="B300">
        <v>7</v>
      </c>
      <c r="C300">
        <v>1831</v>
      </c>
      <c r="D300">
        <v>0.41507372300000001</v>
      </c>
      <c r="E300">
        <v>0.29699999100000002</v>
      </c>
      <c r="F300">
        <v>917</v>
      </c>
      <c r="G300">
        <v>0.56379497099999998</v>
      </c>
      <c r="H300">
        <v>914</v>
      </c>
      <c r="I300">
        <v>0.26586434199999998</v>
      </c>
    </row>
    <row r="301" spans="1:9">
      <c r="A301">
        <v>40</v>
      </c>
      <c r="B301">
        <v>8</v>
      </c>
      <c r="C301">
        <v>1899</v>
      </c>
      <c r="D301">
        <v>0.35123750599999998</v>
      </c>
      <c r="E301">
        <v>0.34000000400000002</v>
      </c>
      <c r="F301">
        <v>949</v>
      </c>
      <c r="G301">
        <v>0.484720767</v>
      </c>
      <c r="H301">
        <v>950</v>
      </c>
      <c r="I301">
        <v>0.21789473300000001</v>
      </c>
    </row>
    <row r="302" spans="1:9">
      <c r="A302">
        <v>40</v>
      </c>
      <c r="B302">
        <v>9</v>
      </c>
      <c r="C302">
        <v>1934</v>
      </c>
      <c r="D302">
        <v>0.250258535</v>
      </c>
      <c r="E302">
        <v>0.38899999899999999</v>
      </c>
      <c r="F302">
        <v>968</v>
      </c>
      <c r="G302">
        <v>0.33677685299999999</v>
      </c>
      <c r="H302">
        <v>966</v>
      </c>
      <c r="I302">
        <v>0.163561076</v>
      </c>
    </row>
    <row r="303" spans="1:9">
      <c r="A303">
        <v>40</v>
      </c>
      <c r="B303">
        <v>10</v>
      </c>
      <c r="C303">
        <v>1937</v>
      </c>
      <c r="D303">
        <v>0.17036654100000001</v>
      </c>
      <c r="E303">
        <v>0.442000002</v>
      </c>
      <c r="F303">
        <v>966</v>
      </c>
      <c r="G303">
        <v>0.241200835</v>
      </c>
      <c r="H303">
        <v>971</v>
      </c>
      <c r="I303" s="49">
        <v>9.9897012100000002E-2</v>
      </c>
    </row>
    <row r="304" spans="1:9">
      <c r="A304">
        <v>40</v>
      </c>
      <c r="B304">
        <v>11</v>
      </c>
      <c r="C304">
        <v>1937</v>
      </c>
      <c r="D304">
        <v>0.127516776</v>
      </c>
      <c r="E304">
        <v>0.47699999799999998</v>
      </c>
      <c r="F304">
        <v>972</v>
      </c>
      <c r="G304">
        <v>0.188271612</v>
      </c>
      <c r="H304">
        <v>965</v>
      </c>
      <c r="I304" s="49">
        <v>6.6321246299999997E-2</v>
      </c>
    </row>
    <row r="305" spans="1:9">
      <c r="A305">
        <v>40</v>
      </c>
      <c r="B305">
        <v>12</v>
      </c>
      <c r="C305">
        <v>1938</v>
      </c>
      <c r="D305" s="49">
        <v>9.5459237700000005E-2</v>
      </c>
      <c r="E305">
        <v>0.50999998999999996</v>
      </c>
      <c r="F305">
        <v>956</v>
      </c>
      <c r="G305">
        <v>0.141213387</v>
      </c>
      <c r="H305">
        <v>982</v>
      </c>
      <c r="I305" s="49">
        <v>5.0916496700000001E-2</v>
      </c>
    </row>
    <row r="306" spans="1:9">
      <c r="A306">
        <v>40</v>
      </c>
      <c r="B306">
        <v>15</v>
      </c>
      <c r="C306">
        <v>1937</v>
      </c>
      <c r="D306" s="49">
        <v>4.5947343100000003E-2</v>
      </c>
      <c r="E306">
        <v>0.577000022</v>
      </c>
      <c r="F306">
        <v>967</v>
      </c>
      <c r="G306" s="49">
        <v>6.2047570900000001E-2</v>
      </c>
      <c r="H306">
        <v>970</v>
      </c>
      <c r="I306" s="49">
        <v>2.98969075E-2</v>
      </c>
    </row>
    <row r="307" spans="1:9">
      <c r="A307">
        <v>40</v>
      </c>
      <c r="B307">
        <v>20</v>
      </c>
      <c r="C307">
        <v>1939</v>
      </c>
      <c r="D307" s="49">
        <v>9.2831356499999997E-3</v>
      </c>
      <c r="E307">
        <v>0.64399999399999996</v>
      </c>
      <c r="F307">
        <v>961</v>
      </c>
      <c r="G307" s="49">
        <v>1.04058273E-2</v>
      </c>
      <c r="H307">
        <v>978</v>
      </c>
      <c r="I307" s="49">
        <v>8.17995891E-3</v>
      </c>
    </row>
    <row r="308" spans="1:9">
      <c r="A308">
        <v>40</v>
      </c>
      <c r="B308">
        <v>25</v>
      </c>
      <c r="C308">
        <v>1937</v>
      </c>
      <c r="D308" s="49">
        <v>5.1626225500000004E-4</v>
      </c>
      <c r="E308">
        <v>0.685000002</v>
      </c>
      <c r="F308">
        <v>971</v>
      </c>
      <c r="G308">
        <v>0</v>
      </c>
      <c r="H308">
        <v>966</v>
      </c>
      <c r="I308" s="49">
        <v>1.0351967099999999E-3</v>
      </c>
    </row>
    <row r="309" spans="1:9">
      <c r="A309">
        <v>40</v>
      </c>
      <c r="B309">
        <v>500</v>
      </c>
      <c r="C309">
        <v>1938</v>
      </c>
      <c r="D309">
        <v>0</v>
      </c>
      <c r="E309">
        <v>0.81699997199999996</v>
      </c>
      <c r="F309">
        <v>922</v>
      </c>
      <c r="G309">
        <v>0</v>
      </c>
      <c r="H309">
        <v>1016</v>
      </c>
      <c r="I309">
        <v>0</v>
      </c>
    </row>
    <row r="310" spans="1:9">
      <c r="A310">
        <v>5</v>
      </c>
      <c r="B310">
        <v>6</v>
      </c>
      <c r="C310">
        <v>1408</v>
      </c>
      <c r="D310">
        <v>0.28835228099999999</v>
      </c>
      <c r="E310">
        <v>0.23700000299999999</v>
      </c>
      <c r="F310">
        <v>706</v>
      </c>
      <c r="G310">
        <v>0.373937666</v>
      </c>
      <c r="H310">
        <v>702</v>
      </c>
      <c r="I310">
        <v>0.20227919499999999</v>
      </c>
    </row>
    <row r="311" spans="1:9">
      <c r="A311">
        <v>5</v>
      </c>
      <c r="B311">
        <v>7</v>
      </c>
      <c r="C311">
        <v>1831</v>
      </c>
      <c r="D311">
        <v>0.22119060199999999</v>
      </c>
      <c r="E311">
        <v>0.29699999100000002</v>
      </c>
      <c r="F311">
        <v>913</v>
      </c>
      <c r="G311">
        <v>0.30339539100000001</v>
      </c>
      <c r="H311">
        <v>918</v>
      </c>
      <c r="I311">
        <v>0.13943354799999999</v>
      </c>
    </row>
    <row r="312" spans="1:9">
      <c r="A312">
        <v>5</v>
      </c>
      <c r="B312">
        <v>8</v>
      </c>
      <c r="C312">
        <v>1899</v>
      </c>
      <c r="D312">
        <v>0.18536071500000001</v>
      </c>
      <c r="E312">
        <v>0.34000000400000002</v>
      </c>
      <c r="F312">
        <v>947</v>
      </c>
      <c r="G312">
        <v>0.25131994499999999</v>
      </c>
      <c r="H312">
        <v>952</v>
      </c>
      <c r="I312">
        <v>0.119747899</v>
      </c>
    </row>
    <row r="313" spans="1:9">
      <c r="A313">
        <v>5</v>
      </c>
      <c r="B313">
        <v>9</v>
      </c>
      <c r="C313">
        <v>1934</v>
      </c>
      <c r="D313">
        <v>0.13960702699999999</v>
      </c>
      <c r="E313">
        <v>0.38699999499999999</v>
      </c>
      <c r="F313">
        <v>966</v>
      </c>
      <c r="G313">
        <v>0.18633540000000001</v>
      </c>
      <c r="H313">
        <v>968</v>
      </c>
      <c r="I313" s="49">
        <v>9.2975206699999993E-2</v>
      </c>
    </row>
    <row r="314" spans="1:9">
      <c r="A314">
        <v>5</v>
      </c>
      <c r="B314">
        <v>10</v>
      </c>
      <c r="C314">
        <v>1937</v>
      </c>
      <c r="D314" s="49">
        <v>8.7248325299999999E-2</v>
      </c>
      <c r="E314">
        <v>0.44299998899999998</v>
      </c>
      <c r="F314">
        <v>959</v>
      </c>
      <c r="G314">
        <v>0.114702813</v>
      </c>
      <c r="H314">
        <v>978</v>
      </c>
      <c r="I314" s="49">
        <v>6.0327198399999997E-2</v>
      </c>
    </row>
    <row r="315" spans="1:9">
      <c r="A315">
        <v>5</v>
      </c>
      <c r="B315">
        <v>11</v>
      </c>
      <c r="C315">
        <v>1937</v>
      </c>
      <c r="D315" s="49">
        <v>6.0402683899999997E-2</v>
      </c>
      <c r="E315">
        <v>0.47799998500000002</v>
      </c>
      <c r="F315">
        <v>967</v>
      </c>
      <c r="G315" s="49">
        <v>8.6866594899999997E-2</v>
      </c>
      <c r="H315">
        <v>970</v>
      </c>
      <c r="I315" s="49">
        <v>3.4020617599999997E-2</v>
      </c>
    </row>
    <row r="316" spans="1:9">
      <c r="A316">
        <v>5</v>
      </c>
      <c r="B316">
        <v>12</v>
      </c>
      <c r="C316">
        <v>1938</v>
      </c>
      <c r="D316" s="49">
        <v>4.6439629000000003E-2</v>
      </c>
      <c r="E316">
        <v>0.50999998999999996</v>
      </c>
      <c r="F316">
        <v>957</v>
      </c>
      <c r="G316" s="49">
        <v>6.3740856900000004E-2</v>
      </c>
      <c r="H316">
        <v>981</v>
      </c>
      <c r="I316" s="49">
        <v>2.9561672399999999E-2</v>
      </c>
    </row>
    <row r="317" spans="1:9">
      <c r="A317">
        <v>5</v>
      </c>
      <c r="B317">
        <v>15</v>
      </c>
      <c r="C317">
        <v>1937</v>
      </c>
      <c r="D317" s="49">
        <v>1.7552915999999998E-2</v>
      </c>
      <c r="E317">
        <v>0.57800000900000004</v>
      </c>
      <c r="F317">
        <v>963</v>
      </c>
      <c r="G317" s="49">
        <v>2.4922117600000002E-2</v>
      </c>
      <c r="H317">
        <v>974</v>
      </c>
      <c r="I317" s="49">
        <v>1.02669401E-2</v>
      </c>
    </row>
    <row r="318" spans="1:9">
      <c r="A318">
        <v>5</v>
      </c>
      <c r="B318">
        <v>20</v>
      </c>
      <c r="C318">
        <v>1939</v>
      </c>
      <c r="D318" s="49">
        <v>2.06291908E-3</v>
      </c>
      <c r="E318">
        <v>0.64399999399999996</v>
      </c>
      <c r="F318">
        <v>960</v>
      </c>
      <c r="G318" s="49">
        <v>1.0416667200000001E-3</v>
      </c>
      <c r="H318">
        <v>979</v>
      </c>
      <c r="I318" s="49">
        <v>3.0643513900000001E-3</v>
      </c>
    </row>
    <row r="319" spans="1:9">
      <c r="A319">
        <v>5</v>
      </c>
      <c r="B319">
        <v>25</v>
      </c>
      <c r="C319">
        <v>1937</v>
      </c>
      <c r="D319">
        <v>0</v>
      </c>
      <c r="E319">
        <v>0.685000002</v>
      </c>
      <c r="F319">
        <v>969</v>
      </c>
      <c r="G319">
        <v>0</v>
      </c>
      <c r="H319">
        <v>968</v>
      </c>
      <c r="I319">
        <v>0</v>
      </c>
    </row>
    <row r="320" spans="1:9">
      <c r="A320">
        <v>5</v>
      </c>
      <c r="B320">
        <v>500</v>
      </c>
      <c r="C320">
        <v>1938</v>
      </c>
      <c r="D320">
        <v>0</v>
      </c>
      <c r="E320">
        <v>0.81599998500000004</v>
      </c>
      <c r="F320">
        <v>922</v>
      </c>
      <c r="G320">
        <v>0</v>
      </c>
      <c r="H320">
        <v>1016</v>
      </c>
      <c r="I320">
        <v>0</v>
      </c>
    </row>
    <row r="321" spans="1:9">
      <c r="A321">
        <v>10</v>
      </c>
      <c r="B321">
        <v>6</v>
      </c>
      <c r="C321">
        <v>1408</v>
      </c>
      <c r="D321">
        <v>0.38565340599999998</v>
      </c>
      <c r="E321">
        <v>0.23700000299999999</v>
      </c>
      <c r="F321">
        <v>706</v>
      </c>
      <c r="G321">
        <v>0.50566571999999999</v>
      </c>
      <c r="H321">
        <v>702</v>
      </c>
      <c r="I321">
        <v>0.26495727899999999</v>
      </c>
    </row>
    <row r="322" spans="1:9">
      <c r="A322">
        <v>10</v>
      </c>
      <c r="B322">
        <v>7</v>
      </c>
      <c r="C322">
        <v>1831</v>
      </c>
      <c r="D322">
        <v>0.313489884</v>
      </c>
      <c r="E322">
        <v>0.29699999100000002</v>
      </c>
      <c r="F322">
        <v>913</v>
      </c>
      <c r="G322">
        <v>0.43373495299999998</v>
      </c>
      <c r="H322">
        <v>918</v>
      </c>
      <c r="I322">
        <v>0.19389978099999999</v>
      </c>
    </row>
    <row r="323" spans="1:9">
      <c r="A323">
        <v>10</v>
      </c>
      <c r="B323">
        <v>8</v>
      </c>
      <c r="C323">
        <v>1899</v>
      </c>
      <c r="D323">
        <v>0.247498676</v>
      </c>
      <c r="E323">
        <v>0.34000000400000002</v>
      </c>
      <c r="F323">
        <v>947</v>
      </c>
      <c r="G323">
        <v>0.33896514799999999</v>
      </c>
      <c r="H323">
        <v>952</v>
      </c>
      <c r="I323">
        <v>0.156512603</v>
      </c>
    </row>
    <row r="324" spans="1:9">
      <c r="A324">
        <v>10</v>
      </c>
      <c r="B324">
        <v>9</v>
      </c>
      <c r="C324">
        <v>1934</v>
      </c>
      <c r="D324">
        <v>0.187693894</v>
      </c>
      <c r="E324">
        <v>0.38699999499999999</v>
      </c>
      <c r="F324">
        <v>966</v>
      </c>
      <c r="G324">
        <v>0.253623188</v>
      </c>
      <c r="H324">
        <v>968</v>
      </c>
      <c r="I324">
        <v>0.121900827</v>
      </c>
    </row>
    <row r="325" spans="1:9">
      <c r="A325">
        <v>10</v>
      </c>
      <c r="B325">
        <v>10</v>
      </c>
      <c r="C325">
        <v>1937</v>
      </c>
      <c r="D325">
        <v>0.122870415</v>
      </c>
      <c r="E325">
        <v>0.44299998899999998</v>
      </c>
      <c r="F325">
        <v>959</v>
      </c>
      <c r="G325">
        <v>0.16266944999999999</v>
      </c>
      <c r="H325">
        <v>978</v>
      </c>
      <c r="I325" s="49">
        <v>8.3844579799999999E-2</v>
      </c>
    </row>
    <row r="326" spans="1:9">
      <c r="A326">
        <v>10</v>
      </c>
      <c r="B326">
        <v>11</v>
      </c>
      <c r="C326">
        <v>1937</v>
      </c>
      <c r="D326" s="49">
        <v>8.1569440699999995E-2</v>
      </c>
      <c r="E326">
        <v>0.47799998500000002</v>
      </c>
      <c r="F326">
        <v>967</v>
      </c>
      <c r="G326">
        <v>0.111685626</v>
      </c>
      <c r="H326">
        <v>970</v>
      </c>
      <c r="I326" s="49">
        <v>5.1546391099999998E-2</v>
      </c>
    </row>
    <row r="327" spans="1:9">
      <c r="A327">
        <v>10</v>
      </c>
      <c r="B327">
        <v>12</v>
      </c>
      <c r="C327">
        <v>1938</v>
      </c>
      <c r="D327" s="49">
        <v>5.7791538500000003E-2</v>
      </c>
      <c r="E327">
        <v>0.50999998999999996</v>
      </c>
      <c r="F327">
        <v>957</v>
      </c>
      <c r="G327" s="49">
        <v>7.9414837099999996E-2</v>
      </c>
      <c r="H327">
        <v>981</v>
      </c>
      <c r="I327" s="49">
        <v>3.6697246099999997E-2</v>
      </c>
    </row>
    <row r="328" spans="1:9">
      <c r="A328">
        <v>10</v>
      </c>
      <c r="B328">
        <v>15</v>
      </c>
      <c r="C328">
        <v>1937</v>
      </c>
      <c r="D328" s="49">
        <v>2.2715538699999999E-2</v>
      </c>
      <c r="E328">
        <v>0.57800000900000004</v>
      </c>
      <c r="F328">
        <v>963</v>
      </c>
      <c r="G328" s="49">
        <v>2.80373823E-2</v>
      </c>
      <c r="H328">
        <v>974</v>
      </c>
      <c r="I328" s="49">
        <v>1.7453798999999999E-2</v>
      </c>
    </row>
    <row r="329" spans="1:9">
      <c r="A329">
        <v>10</v>
      </c>
      <c r="B329">
        <v>20</v>
      </c>
      <c r="C329">
        <v>1939</v>
      </c>
      <c r="D329" s="49">
        <v>5.6730271300000001E-3</v>
      </c>
      <c r="E329">
        <v>0.64399999399999996</v>
      </c>
      <c r="F329">
        <v>960</v>
      </c>
      <c r="G329" s="49">
        <v>2.0833334400000001E-3</v>
      </c>
      <c r="H329">
        <v>979</v>
      </c>
      <c r="I329" s="49">
        <v>9.1930543999999993E-3</v>
      </c>
    </row>
    <row r="330" spans="1:9">
      <c r="A330">
        <v>10</v>
      </c>
      <c r="B330">
        <v>25</v>
      </c>
      <c r="C330">
        <v>1937</v>
      </c>
      <c r="D330" s="49">
        <v>2.5813113899999999E-3</v>
      </c>
      <c r="E330">
        <v>0.685000002</v>
      </c>
      <c r="F330">
        <v>969</v>
      </c>
      <c r="G330">
        <v>0</v>
      </c>
      <c r="H330">
        <v>968</v>
      </c>
      <c r="I330" s="49">
        <v>5.1652891600000002E-3</v>
      </c>
    </row>
    <row r="331" spans="1:9">
      <c r="A331">
        <v>10</v>
      </c>
      <c r="B331">
        <v>500</v>
      </c>
      <c r="C331">
        <v>1938</v>
      </c>
      <c r="D331">
        <v>0</v>
      </c>
      <c r="E331">
        <v>0.81599998500000004</v>
      </c>
      <c r="F331">
        <v>922</v>
      </c>
      <c r="G331">
        <v>0</v>
      </c>
      <c r="H331">
        <v>1016</v>
      </c>
      <c r="I331">
        <v>0</v>
      </c>
    </row>
    <row r="332" spans="1:9">
      <c r="A332">
        <v>20</v>
      </c>
      <c r="B332">
        <v>6</v>
      </c>
      <c r="C332">
        <v>1408</v>
      </c>
      <c r="D332">
        <v>0.45525568700000002</v>
      </c>
      <c r="E332">
        <v>0.23700000299999999</v>
      </c>
      <c r="F332">
        <v>706</v>
      </c>
      <c r="G332">
        <v>0.57790368800000003</v>
      </c>
      <c r="H332">
        <v>702</v>
      </c>
      <c r="I332">
        <v>0.33190882199999999</v>
      </c>
    </row>
    <row r="333" spans="1:9">
      <c r="A333">
        <v>20</v>
      </c>
      <c r="B333">
        <v>7</v>
      </c>
      <c r="C333">
        <v>1831</v>
      </c>
      <c r="D333">
        <v>0.375204802</v>
      </c>
      <c r="E333">
        <v>0.29699999100000002</v>
      </c>
      <c r="F333">
        <v>913</v>
      </c>
      <c r="G333">
        <v>0.50711935799999996</v>
      </c>
      <c r="H333">
        <v>918</v>
      </c>
      <c r="I333">
        <v>0.24400872000000001</v>
      </c>
    </row>
    <row r="334" spans="1:9">
      <c r="A334">
        <v>20</v>
      </c>
      <c r="B334">
        <v>8</v>
      </c>
      <c r="C334">
        <v>1899</v>
      </c>
      <c r="D334">
        <v>0.30226436299999998</v>
      </c>
      <c r="E334">
        <v>0.34000000400000002</v>
      </c>
      <c r="F334">
        <v>947</v>
      </c>
      <c r="G334">
        <v>0.409714878</v>
      </c>
      <c r="H334">
        <v>952</v>
      </c>
      <c r="I334">
        <v>0.195378155</v>
      </c>
    </row>
    <row r="335" spans="1:9">
      <c r="A335">
        <v>20</v>
      </c>
      <c r="B335">
        <v>9</v>
      </c>
      <c r="C335">
        <v>1934</v>
      </c>
      <c r="D335">
        <v>0.23267838399999999</v>
      </c>
      <c r="E335">
        <v>0.38699999499999999</v>
      </c>
      <c r="F335">
        <v>966</v>
      </c>
      <c r="G335">
        <v>0.314699799</v>
      </c>
      <c r="H335">
        <v>968</v>
      </c>
      <c r="I335">
        <v>0.15082643900000001</v>
      </c>
    </row>
    <row r="336" spans="1:9">
      <c r="A336">
        <v>20</v>
      </c>
      <c r="B336">
        <v>10</v>
      </c>
      <c r="C336">
        <v>1937</v>
      </c>
      <c r="D336">
        <v>0.15126484600000001</v>
      </c>
      <c r="E336">
        <v>0.44299998899999998</v>
      </c>
      <c r="F336">
        <v>959</v>
      </c>
      <c r="G336">
        <v>0.20020854499999999</v>
      </c>
      <c r="H336">
        <v>978</v>
      </c>
      <c r="I336">
        <v>0.103271984</v>
      </c>
    </row>
    <row r="337" spans="1:9">
      <c r="A337">
        <v>20</v>
      </c>
      <c r="B337">
        <v>11</v>
      </c>
      <c r="C337">
        <v>1937</v>
      </c>
      <c r="D337">
        <v>0.107898809</v>
      </c>
      <c r="E337">
        <v>0.47799998500000002</v>
      </c>
      <c r="F337">
        <v>967</v>
      </c>
      <c r="G337">
        <v>0.150982425</v>
      </c>
      <c r="H337">
        <v>970</v>
      </c>
      <c r="I337" s="49">
        <v>6.4948454500000002E-2</v>
      </c>
    </row>
    <row r="338" spans="1:9">
      <c r="A338">
        <v>20</v>
      </c>
      <c r="B338">
        <v>12</v>
      </c>
      <c r="C338">
        <v>1938</v>
      </c>
      <c r="D338" s="49">
        <v>6.7595459499999996E-2</v>
      </c>
      <c r="E338">
        <v>0.50999998999999996</v>
      </c>
      <c r="F338">
        <v>957</v>
      </c>
      <c r="G338" s="49">
        <v>9.6133753700000005E-2</v>
      </c>
      <c r="H338">
        <v>981</v>
      </c>
      <c r="I338" s="49">
        <v>3.9755351799999998E-2</v>
      </c>
    </row>
    <row r="339" spans="1:9">
      <c r="A339">
        <v>20</v>
      </c>
      <c r="B339">
        <v>15</v>
      </c>
      <c r="C339">
        <v>1937</v>
      </c>
      <c r="D339" s="49">
        <v>2.89106872E-2</v>
      </c>
      <c r="E339">
        <v>0.57800000900000004</v>
      </c>
      <c r="F339">
        <v>963</v>
      </c>
      <c r="G339" s="49">
        <v>3.6344755399999998E-2</v>
      </c>
      <c r="H339">
        <v>974</v>
      </c>
      <c r="I339" s="49">
        <v>2.1560575799999999E-2</v>
      </c>
    </row>
    <row r="340" spans="1:9">
      <c r="A340">
        <v>20</v>
      </c>
      <c r="B340">
        <v>20</v>
      </c>
      <c r="C340">
        <v>1939</v>
      </c>
      <c r="D340" s="49">
        <v>6.1887572500000003E-3</v>
      </c>
      <c r="E340">
        <v>0.64399999399999996</v>
      </c>
      <c r="F340">
        <v>960</v>
      </c>
      <c r="G340" s="49">
        <v>2.0833334400000001E-3</v>
      </c>
      <c r="H340">
        <v>979</v>
      </c>
      <c r="I340" s="49">
        <v>1.02145048E-2</v>
      </c>
    </row>
    <row r="341" spans="1:9">
      <c r="A341">
        <v>20</v>
      </c>
      <c r="B341">
        <v>25</v>
      </c>
      <c r="C341">
        <v>1937</v>
      </c>
      <c r="D341" s="49">
        <v>3.0975735299999998E-3</v>
      </c>
      <c r="E341">
        <v>0.685000002</v>
      </c>
      <c r="F341">
        <v>969</v>
      </c>
      <c r="G341">
        <v>0</v>
      </c>
      <c r="H341">
        <v>968</v>
      </c>
      <c r="I341" s="49">
        <v>6.1983470800000004E-3</v>
      </c>
    </row>
    <row r="342" spans="1:9">
      <c r="A342">
        <v>20</v>
      </c>
      <c r="B342">
        <v>500</v>
      </c>
      <c r="C342">
        <v>1938</v>
      </c>
      <c r="D342">
        <v>0</v>
      </c>
      <c r="E342">
        <v>0.81599998500000004</v>
      </c>
      <c r="F342">
        <v>922</v>
      </c>
      <c r="G342">
        <v>0</v>
      </c>
      <c r="H342">
        <v>1016</v>
      </c>
      <c r="I342">
        <v>0</v>
      </c>
    </row>
    <row r="343" spans="1:9">
      <c r="A343">
        <v>40</v>
      </c>
      <c r="B343">
        <v>6</v>
      </c>
      <c r="C343">
        <v>1408</v>
      </c>
      <c r="D343">
        <v>0.49715909400000002</v>
      </c>
      <c r="E343">
        <v>0.23700000299999999</v>
      </c>
      <c r="F343">
        <v>706</v>
      </c>
      <c r="G343">
        <v>0.63456088300000002</v>
      </c>
      <c r="H343">
        <v>702</v>
      </c>
      <c r="I343">
        <v>0.35897436700000002</v>
      </c>
    </row>
    <row r="344" spans="1:9">
      <c r="A344">
        <v>40</v>
      </c>
      <c r="B344">
        <v>7</v>
      </c>
      <c r="C344">
        <v>1831</v>
      </c>
      <c r="D344">
        <v>0.41780447999999998</v>
      </c>
      <c r="E344">
        <v>0.29699999100000002</v>
      </c>
      <c r="F344">
        <v>913</v>
      </c>
      <c r="G344">
        <v>0.57064622600000003</v>
      </c>
      <c r="H344">
        <v>918</v>
      </c>
      <c r="I344">
        <v>0.26579520099999998</v>
      </c>
    </row>
    <row r="345" spans="1:9">
      <c r="A345">
        <v>40</v>
      </c>
      <c r="B345">
        <v>8</v>
      </c>
      <c r="C345">
        <v>1899</v>
      </c>
      <c r="D345">
        <v>0.33596628899999997</v>
      </c>
      <c r="E345">
        <v>0.34000000400000002</v>
      </c>
      <c r="F345">
        <v>947</v>
      </c>
      <c r="G345">
        <v>0.45195352999999999</v>
      </c>
      <c r="H345">
        <v>952</v>
      </c>
      <c r="I345">
        <v>0.22058823699999999</v>
      </c>
    </row>
    <row r="346" spans="1:9">
      <c r="A346">
        <v>40</v>
      </c>
      <c r="B346">
        <v>9</v>
      </c>
      <c r="C346">
        <v>1934</v>
      </c>
      <c r="D346">
        <v>0.25336089699999997</v>
      </c>
      <c r="E346">
        <v>0.38699999499999999</v>
      </c>
      <c r="F346">
        <v>966</v>
      </c>
      <c r="G346">
        <v>0.345755696</v>
      </c>
      <c r="H346">
        <v>968</v>
      </c>
      <c r="I346">
        <v>0.16115702700000001</v>
      </c>
    </row>
    <row r="347" spans="1:9">
      <c r="A347">
        <v>40</v>
      </c>
      <c r="B347">
        <v>10</v>
      </c>
      <c r="C347">
        <v>1937</v>
      </c>
      <c r="D347">
        <v>0.174496651</v>
      </c>
      <c r="E347">
        <v>0.44299998899999998</v>
      </c>
      <c r="F347">
        <v>959</v>
      </c>
      <c r="G347">
        <v>0.23253388699999999</v>
      </c>
      <c r="H347">
        <v>978</v>
      </c>
      <c r="I347">
        <v>0.117586911</v>
      </c>
    </row>
    <row r="348" spans="1:9">
      <c r="A348">
        <v>40</v>
      </c>
      <c r="B348">
        <v>11</v>
      </c>
      <c r="C348">
        <v>1937</v>
      </c>
      <c r="D348">
        <v>0.119772844</v>
      </c>
      <c r="E348">
        <v>0.47799998500000002</v>
      </c>
      <c r="F348">
        <v>967</v>
      </c>
      <c r="G348">
        <v>0.16546018400000001</v>
      </c>
      <c r="H348">
        <v>970</v>
      </c>
      <c r="I348" s="49">
        <v>7.4226804100000002E-2</v>
      </c>
    </row>
    <row r="349" spans="1:9">
      <c r="A349">
        <v>40</v>
      </c>
      <c r="B349">
        <v>12</v>
      </c>
      <c r="C349">
        <v>1938</v>
      </c>
      <c r="D349" s="49">
        <v>7.9979360099999994E-2</v>
      </c>
      <c r="E349">
        <v>0.50999998999999996</v>
      </c>
      <c r="F349">
        <v>957</v>
      </c>
      <c r="G349">
        <v>0.109717868</v>
      </c>
      <c r="H349">
        <v>981</v>
      </c>
      <c r="I349" s="49">
        <v>5.0968401099999998E-2</v>
      </c>
    </row>
    <row r="350" spans="1:9">
      <c r="A350">
        <v>40</v>
      </c>
      <c r="B350">
        <v>15</v>
      </c>
      <c r="C350">
        <v>1937</v>
      </c>
      <c r="D350" s="49">
        <v>3.1491998600000001E-2</v>
      </c>
      <c r="E350">
        <v>0.57800000900000004</v>
      </c>
      <c r="F350">
        <v>963</v>
      </c>
      <c r="G350" s="49">
        <v>3.9460021999999997E-2</v>
      </c>
      <c r="H350">
        <v>974</v>
      </c>
      <c r="I350" s="49">
        <v>2.3613963299999999E-2</v>
      </c>
    </row>
    <row r="351" spans="1:9">
      <c r="A351">
        <v>40</v>
      </c>
      <c r="B351">
        <v>20</v>
      </c>
      <c r="C351">
        <v>1939</v>
      </c>
      <c r="D351" s="49">
        <v>6.1887572500000003E-3</v>
      </c>
      <c r="E351">
        <v>0.64399999399999996</v>
      </c>
      <c r="F351">
        <v>960</v>
      </c>
      <c r="G351" s="49">
        <v>2.0833334400000001E-3</v>
      </c>
      <c r="H351">
        <v>979</v>
      </c>
      <c r="I351" s="49">
        <v>1.02145048E-2</v>
      </c>
    </row>
    <row r="352" spans="1:9">
      <c r="A352">
        <v>40</v>
      </c>
      <c r="B352">
        <v>25</v>
      </c>
      <c r="C352">
        <v>1937</v>
      </c>
      <c r="D352" s="49">
        <v>3.6138359E-3</v>
      </c>
      <c r="E352">
        <v>0.685000002</v>
      </c>
      <c r="F352">
        <v>969</v>
      </c>
      <c r="G352">
        <v>0</v>
      </c>
      <c r="H352">
        <v>968</v>
      </c>
      <c r="I352" s="49">
        <v>7.2314049999999998E-3</v>
      </c>
    </row>
    <row r="353" spans="1:9">
      <c r="A353">
        <v>40</v>
      </c>
      <c r="B353">
        <v>500</v>
      </c>
      <c r="C353">
        <v>1938</v>
      </c>
      <c r="D353">
        <v>0</v>
      </c>
      <c r="E353">
        <v>0.81599998500000004</v>
      </c>
      <c r="F353">
        <v>922</v>
      </c>
      <c r="G353">
        <v>0</v>
      </c>
      <c r="H353">
        <v>1016</v>
      </c>
      <c r="I353">
        <v>0</v>
      </c>
    </row>
    <row r="354" spans="1:9">
      <c r="A354">
        <v>5</v>
      </c>
      <c r="B354">
        <v>6</v>
      </c>
      <c r="C354">
        <v>1408</v>
      </c>
      <c r="D354">
        <v>0.27769887399999998</v>
      </c>
      <c r="E354">
        <v>0.23299999499999999</v>
      </c>
      <c r="F354">
        <v>711</v>
      </c>
      <c r="G354">
        <v>0.38115331499999999</v>
      </c>
      <c r="H354">
        <v>697</v>
      </c>
      <c r="I354">
        <v>0.17216642200000001</v>
      </c>
    </row>
    <row r="355" spans="1:9">
      <c r="A355">
        <v>5</v>
      </c>
      <c r="B355">
        <v>7</v>
      </c>
      <c r="C355">
        <v>1831</v>
      </c>
      <c r="D355">
        <v>0.21190606100000001</v>
      </c>
      <c r="E355">
        <v>0.29699999100000002</v>
      </c>
      <c r="F355">
        <v>916</v>
      </c>
      <c r="G355">
        <v>0.28493449100000001</v>
      </c>
      <c r="H355">
        <v>915</v>
      </c>
      <c r="I355">
        <v>0.13879781999999999</v>
      </c>
    </row>
    <row r="356" spans="1:9">
      <c r="A356">
        <v>5</v>
      </c>
      <c r="B356">
        <v>8</v>
      </c>
      <c r="C356">
        <v>1899</v>
      </c>
      <c r="D356">
        <v>0.16956292100000001</v>
      </c>
      <c r="E356">
        <v>0.340999991</v>
      </c>
      <c r="F356">
        <v>945</v>
      </c>
      <c r="G356">
        <v>0.22433862099999999</v>
      </c>
      <c r="H356">
        <v>954</v>
      </c>
      <c r="I356">
        <v>0.115303986</v>
      </c>
    </row>
    <row r="357" spans="1:9">
      <c r="A357">
        <v>5</v>
      </c>
      <c r="B357">
        <v>9</v>
      </c>
      <c r="C357">
        <v>1934</v>
      </c>
      <c r="D357">
        <v>0.12926577</v>
      </c>
      <c r="E357">
        <v>0.38999998600000002</v>
      </c>
      <c r="F357">
        <v>974</v>
      </c>
      <c r="G357">
        <v>0.170431212</v>
      </c>
      <c r="H357">
        <v>960</v>
      </c>
      <c r="I357" s="49">
        <v>8.7499998499999995E-2</v>
      </c>
    </row>
    <row r="358" spans="1:9">
      <c r="A358">
        <v>5</v>
      </c>
      <c r="B358">
        <v>10</v>
      </c>
      <c r="C358">
        <v>1937</v>
      </c>
      <c r="D358" s="49">
        <v>8.8280849199999997E-2</v>
      </c>
      <c r="E358">
        <v>0.442000002</v>
      </c>
      <c r="F358">
        <v>961</v>
      </c>
      <c r="G358">
        <v>0.123829342</v>
      </c>
      <c r="H358">
        <v>976</v>
      </c>
      <c r="I358" s="49">
        <v>5.3278688300000002E-2</v>
      </c>
    </row>
    <row r="359" spans="1:9">
      <c r="A359">
        <v>5</v>
      </c>
      <c r="B359">
        <v>11</v>
      </c>
      <c r="C359">
        <v>1937</v>
      </c>
      <c r="D359" s="49">
        <v>6.917914E-2</v>
      </c>
      <c r="E359">
        <v>0.47699999799999998</v>
      </c>
      <c r="F359">
        <v>969</v>
      </c>
      <c r="G359" s="49">
        <v>9.3911245500000004E-2</v>
      </c>
      <c r="H359">
        <v>968</v>
      </c>
      <c r="I359" s="49">
        <v>4.4421486599999997E-2</v>
      </c>
    </row>
    <row r="360" spans="1:9">
      <c r="A360">
        <v>5</v>
      </c>
      <c r="B360">
        <v>12</v>
      </c>
      <c r="C360">
        <v>1938</v>
      </c>
      <c r="D360" s="49">
        <v>5.1083590800000002E-2</v>
      </c>
      <c r="E360">
        <v>0.508000016</v>
      </c>
      <c r="F360">
        <v>953</v>
      </c>
      <c r="G360" s="49">
        <v>6.5057709800000002E-2</v>
      </c>
      <c r="H360">
        <v>985</v>
      </c>
      <c r="I360" s="49">
        <v>3.7563450599999999E-2</v>
      </c>
    </row>
    <row r="361" spans="1:9">
      <c r="A361">
        <v>5</v>
      </c>
      <c r="B361">
        <v>15</v>
      </c>
      <c r="C361">
        <v>1937</v>
      </c>
      <c r="D361" s="49">
        <v>2.5296850100000001E-2</v>
      </c>
      <c r="E361">
        <v>0.575999975</v>
      </c>
      <c r="F361">
        <v>967</v>
      </c>
      <c r="G361" s="49">
        <v>2.79214066E-2</v>
      </c>
      <c r="H361">
        <v>970</v>
      </c>
      <c r="I361" s="49">
        <v>2.2680413E-2</v>
      </c>
    </row>
    <row r="362" spans="1:9">
      <c r="A362">
        <v>5</v>
      </c>
      <c r="B362">
        <v>20</v>
      </c>
      <c r="C362">
        <v>1939</v>
      </c>
      <c r="D362" s="49">
        <v>7.7359462199999996E-3</v>
      </c>
      <c r="E362">
        <v>0.64300000700000004</v>
      </c>
      <c r="F362">
        <v>963</v>
      </c>
      <c r="G362" s="49">
        <v>9.3457941000000006E-3</v>
      </c>
      <c r="H362">
        <v>976</v>
      </c>
      <c r="I362" s="49">
        <v>6.1475411099999999E-3</v>
      </c>
    </row>
    <row r="363" spans="1:9">
      <c r="A363">
        <v>5</v>
      </c>
      <c r="B363">
        <v>25</v>
      </c>
      <c r="C363">
        <v>1937</v>
      </c>
      <c r="D363" s="49">
        <v>5.1626225500000004E-4</v>
      </c>
      <c r="E363">
        <v>0.685000002</v>
      </c>
      <c r="F363">
        <v>970</v>
      </c>
      <c r="G363" s="49">
        <v>1.0309278700000001E-3</v>
      </c>
      <c r="H363">
        <v>967</v>
      </c>
      <c r="I363">
        <v>0</v>
      </c>
    </row>
    <row r="364" spans="1:9">
      <c r="A364">
        <v>5</v>
      </c>
      <c r="B364">
        <v>500</v>
      </c>
      <c r="C364">
        <v>1938</v>
      </c>
      <c r="D364">
        <v>0</v>
      </c>
      <c r="E364">
        <v>0.81400001</v>
      </c>
      <c r="F364">
        <v>922</v>
      </c>
      <c r="G364">
        <v>0</v>
      </c>
      <c r="H364">
        <v>1016</v>
      </c>
      <c r="I364">
        <v>0</v>
      </c>
    </row>
    <row r="365" spans="1:9">
      <c r="A365">
        <v>10</v>
      </c>
      <c r="B365">
        <v>6</v>
      </c>
      <c r="C365">
        <v>1408</v>
      </c>
      <c r="D365">
        <v>0.36931818700000002</v>
      </c>
      <c r="E365">
        <v>0.23299999499999999</v>
      </c>
      <c r="F365">
        <v>711</v>
      </c>
      <c r="G365">
        <v>0.48804500699999998</v>
      </c>
      <c r="H365">
        <v>697</v>
      </c>
      <c r="I365">
        <v>0.248206601</v>
      </c>
    </row>
    <row r="366" spans="1:9">
      <c r="A366">
        <v>10</v>
      </c>
      <c r="B366">
        <v>7</v>
      </c>
      <c r="C366">
        <v>1831</v>
      </c>
      <c r="D366">
        <v>0.29109775999999998</v>
      </c>
      <c r="E366">
        <v>0.29699999100000002</v>
      </c>
      <c r="F366">
        <v>916</v>
      </c>
      <c r="G366">
        <v>0.39847162400000002</v>
      </c>
      <c r="H366">
        <v>915</v>
      </c>
      <c r="I366">
        <v>0.18360655000000001</v>
      </c>
    </row>
    <row r="367" spans="1:9">
      <c r="A367">
        <v>10</v>
      </c>
      <c r="B367">
        <v>8</v>
      </c>
      <c r="C367">
        <v>1899</v>
      </c>
      <c r="D367">
        <v>0.232754081</v>
      </c>
      <c r="E367">
        <v>0.340999991</v>
      </c>
      <c r="F367">
        <v>945</v>
      </c>
      <c r="G367">
        <v>0.30793651900000002</v>
      </c>
      <c r="H367">
        <v>954</v>
      </c>
      <c r="I367">
        <v>0.15828092399999999</v>
      </c>
    </row>
    <row r="368" spans="1:9">
      <c r="A368">
        <v>10</v>
      </c>
      <c r="B368">
        <v>9</v>
      </c>
      <c r="C368">
        <v>1934</v>
      </c>
      <c r="D368">
        <v>0.17631851100000001</v>
      </c>
      <c r="E368">
        <v>0.38999998600000002</v>
      </c>
      <c r="F368">
        <v>974</v>
      </c>
      <c r="G368">
        <v>0.22997946999999999</v>
      </c>
      <c r="H368">
        <v>960</v>
      </c>
      <c r="I368">
        <v>0.121875003</v>
      </c>
    </row>
    <row r="369" spans="1:9">
      <c r="A369">
        <v>10</v>
      </c>
      <c r="B369">
        <v>10</v>
      </c>
      <c r="C369">
        <v>1937</v>
      </c>
      <c r="D369">
        <v>0.120805368</v>
      </c>
      <c r="E369">
        <v>0.442000002</v>
      </c>
      <c r="F369">
        <v>961</v>
      </c>
      <c r="G369">
        <v>0.165452659</v>
      </c>
      <c r="H369">
        <v>976</v>
      </c>
      <c r="I369" s="49">
        <v>7.6844260100000006E-2</v>
      </c>
    </row>
    <row r="370" spans="1:9">
      <c r="A370">
        <v>10</v>
      </c>
      <c r="B370">
        <v>11</v>
      </c>
      <c r="C370">
        <v>1937</v>
      </c>
      <c r="D370" s="49">
        <v>8.8280849199999997E-2</v>
      </c>
      <c r="E370">
        <v>0.47699999799999998</v>
      </c>
      <c r="F370">
        <v>969</v>
      </c>
      <c r="G370">
        <v>0.121775024</v>
      </c>
      <c r="H370">
        <v>968</v>
      </c>
      <c r="I370" s="49">
        <v>5.4752066699999997E-2</v>
      </c>
    </row>
    <row r="371" spans="1:9">
      <c r="A371">
        <v>10</v>
      </c>
      <c r="B371">
        <v>12</v>
      </c>
      <c r="C371">
        <v>1938</v>
      </c>
      <c r="D371" s="49">
        <v>6.5015479900000006E-2</v>
      </c>
      <c r="E371">
        <v>0.508000016</v>
      </c>
      <c r="F371">
        <v>953</v>
      </c>
      <c r="G371" s="49">
        <v>7.9748161100000006E-2</v>
      </c>
      <c r="H371">
        <v>985</v>
      </c>
      <c r="I371" s="49">
        <v>5.0761420299999999E-2</v>
      </c>
    </row>
    <row r="372" spans="1:9">
      <c r="A372">
        <v>10</v>
      </c>
      <c r="B372">
        <v>15</v>
      </c>
      <c r="C372">
        <v>1937</v>
      </c>
      <c r="D372" s="49">
        <v>2.6845637700000001E-2</v>
      </c>
      <c r="E372">
        <v>0.575999975</v>
      </c>
      <c r="F372">
        <v>967</v>
      </c>
      <c r="G372" s="49">
        <v>3.1023785500000001E-2</v>
      </c>
      <c r="H372">
        <v>970</v>
      </c>
      <c r="I372" s="49">
        <v>2.2680413E-2</v>
      </c>
    </row>
    <row r="373" spans="1:9">
      <c r="A373">
        <v>10</v>
      </c>
      <c r="B373">
        <v>20</v>
      </c>
      <c r="C373">
        <v>1939</v>
      </c>
      <c r="D373" s="49">
        <v>8.2516763399999998E-3</v>
      </c>
      <c r="E373">
        <v>0.64300000700000004</v>
      </c>
      <c r="F373">
        <v>963</v>
      </c>
      <c r="G373" s="49">
        <v>1.0384216E-2</v>
      </c>
      <c r="H373">
        <v>976</v>
      </c>
      <c r="I373" s="49">
        <v>6.1475411099999999E-3</v>
      </c>
    </row>
    <row r="374" spans="1:9">
      <c r="A374">
        <v>10</v>
      </c>
      <c r="B374">
        <v>25</v>
      </c>
      <c r="C374">
        <v>1937</v>
      </c>
      <c r="D374" s="49">
        <v>2.0650490200000001E-3</v>
      </c>
      <c r="E374">
        <v>0.685000002</v>
      </c>
      <c r="F374">
        <v>970</v>
      </c>
      <c r="G374" s="49">
        <v>1.0309278700000001E-3</v>
      </c>
      <c r="H374">
        <v>967</v>
      </c>
      <c r="I374" s="49">
        <v>3.1023784500000002E-3</v>
      </c>
    </row>
    <row r="375" spans="1:9">
      <c r="A375">
        <v>10</v>
      </c>
      <c r="B375">
        <v>500</v>
      </c>
      <c r="C375">
        <v>1938</v>
      </c>
      <c r="D375">
        <v>0</v>
      </c>
      <c r="E375">
        <v>0.81400001</v>
      </c>
      <c r="F375">
        <v>922</v>
      </c>
      <c r="G375">
        <v>0</v>
      </c>
      <c r="H375">
        <v>1016</v>
      </c>
      <c r="I375">
        <v>0</v>
      </c>
    </row>
    <row r="376" spans="1:9">
      <c r="A376">
        <v>20</v>
      </c>
      <c r="B376">
        <v>6</v>
      </c>
      <c r="C376">
        <v>1408</v>
      </c>
      <c r="D376">
        <v>0.45454546800000001</v>
      </c>
      <c r="E376">
        <v>0.23299999499999999</v>
      </c>
      <c r="F376">
        <v>711</v>
      </c>
      <c r="G376">
        <v>0.58227848999999998</v>
      </c>
      <c r="H376">
        <v>697</v>
      </c>
      <c r="I376">
        <v>0.32424676400000002</v>
      </c>
    </row>
    <row r="377" spans="1:9">
      <c r="A377">
        <v>20</v>
      </c>
      <c r="B377">
        <v>7</v>
      </c>
      <c r="C377">
        <v>1831</v>
      </c>
      <c r="D377">
        <v>0.35827416200000001</v>
      </c>
      <c r="E377">
        <v>0.29699999100000002</v>
      </c>
      <c r="F377">
        <v>916</v>
      </c>
      <c r="G377">
        <v>0.47379913899999998</v>
      </c>
      <c r="H377">
        <v>915</v>
      </c>
      <c r="I377">
        <v>0.242622957</v>
      </c>
    </row>
    <row r="378" spans="1:9">
      <c r="A378">
        <v>20</v>
      </c>
      <c r="B378">
        <v>8</v>
      </c>
      <c r="C378">
        <v>1899</v>
      </c>
      <c r="D378">
        <v>0.28278040900000001</v>
      </c>
      <c r="E378">
        <v>0.340999991</v>
      </c>
      <c r="F378">
        <v>945</v>
      </c>
      <c r="G378">
        <v>0.36931216700000002</v>
      </c>
      <c r="H378">
        <v>954</v>
      </c>
      <c r="I378">
        <v>0.19706499599999999</v>
      </c>
    </row>
    <row r="379" spans="1:9">
      <c r="A379">
        <v>20</v>
      </c>
      <c r="B379">
        <v>9</v>
      </c>
      <c r="C379">
        <v>1934</v>
      </c>
      <c r="D379">
        <v>0.209410548</v>
      </c>
      <c r="E379">
        <v>0.38999998600000002</v>
      </c>
      <c r="F379">
        <v>974</v>
      </c>
      <c r="G379">
        <v>0.268993855</v>
      </c>
      <c r="H379">
        <v>960</v>
      </c>
      <c r="I379">
        <v>0.14895833999999999</v>
      </c>
    </row>
    <row r="380" spans="1:9">
      <c r="A380">
        <v>20</v>
      </c>
      <c r="B380">
        <v>10</v>
      </c>
      <c r="C380">
        <v>1937</v>
      </c>
      <c r="D380">
        <v>0.14558595399999999</v>
      </c>
      <c r="E380">
        <v>0.442000002</v>
      </c>
      <c r="F380">
        <v>961</v>
      </c>
      <c r="G380">
        <v>0.19979187800000001</v>
      </c>
      <c r="H380">
        <v>976</v>
      </c>
      <c r="I380" s="49">
        <v>9.2213116600000006E-2</v>
      </c>
    </row>
    <row r="381" spans="1:9">
      <c r="A381">
        <v>20</v>
      </c>
      <c r="B381">
        <v>11</v>
      </c>
      <c r="C381">
        <v>1937</v>
      </c>
      <c r="D381" s="49">
        <v>9.9638618499999998E-2</v>
      </c>
      <c r="E381">
        <v>0.47699999799999998</v>
      </c>
      <c r="F381">
        <v>969</v>
      </c>
      <c r="G381">
        <v>0.13415892400000001</v>
      </c>
      <c r="H381">
        <v>968</v>
      </c>
      <c r="I381" s="49">
        <v>6.5082646899999999E-2</v>
      </c>
    </row>
    <row r="382" spans="1:9">
      <c r="A382">
        <v>20</v>
      </c>
      <c r="B382">
        <v>12</v>
      </c>
      <c r="C382">
        <v>1938</v>
      </c>
      <c r="D382" s="49">
        <v>7.6367385699999998E-2</v>
      </c>
      <c r="E382">
        <v>0.508000016</v>
      </c>
      <c r="F382">
        <v>953</v>
      </c>
      <c r="G382" s="49">
        <v>9.5487929900000004E-2</v>
      </c>
      <c r="H382">
        <v>985</v>
      </c>
      <c r="I382" s="49">
        <v>5.7868018700000003E-2</v>
      </c>
    </row>
    <row r="383" spans="1:9">
      <c r="A383">
        <v>20</v>
      </c>
      <c r="B383">
        <v>15</v>
      </c>
      <c r="C383">
        <v>1937</v>
      </c>
      <c r="D383" s="49">
        <v>3.2524522399999999E-2</v>
      </c>
      <c r="E383">
        <v>0.575999975</v>
      </c>
      <c r="F383">
        <v>967</v>
      </c>
      <c r="G383" s="49">
        <v>3.9296794699999998E-2</v>
      </c>
      <c r="H383">
        <v>970</v>
      </c>
      <c r="I383" s="49">
        <v>2.5773195499999998E-2</v>
      </c>
    </row>
    <row r="384" spans="1:9">
      <c r="A384">
        <v>20</v>
      </c>
      <c r="B384">
        <v>20</v>
      </c>
      <c r="C384">
        <v>1939</v>
      </c>
      <c r="D384" s="49">
        <v>8.7674055200000003E-3</v>
      </c>
      <c r="E384">
        <v>0.64300000700000004</v>
      </c>
      <c r="F384">
        <v>963</v>
      </c>
      <c r="G384" s="49">
        <v>1.1422637899999999E-2</v>
      </c>
      <c r="H384">
        <v>976</v>
      </c>
      <c r="I384" s="49">
        <v>6.1475411099999999E-3</v>
      </c>
    </row>
    <row r="385" spans="1:9">
      <c r="A385">
        <v>20</v>
      </c>
      <c r="B385">
        <v>25</v>
      </c>
      <c r="C385">
        <v>1937</v>
      </c>
      <c r="D385" s="49">
        <v>2.0650490200000001E-3</v>
      </c>
      <c r="E385">
        <v>0.685000002</v>
      </c>
      <c r="F385">
        <v>970</v>
      </c>
      <c r="G385" s="49">
        <v>1.0309278700000001E-3</v>
      </c>
      <c r="H385">
        <v>967</v>
      </c>
      <c r="I385" s="49">
        <v>3.1023784500000002E-3</v>
      </c>
    </row>
    <row r="386" spans="1:9">
      <c r="A386">
        <v>20</v>
      </c>
      <c r="B386">
        <v>500</v>
      </c>
      <c r="C386">
        <v>1938</v>
      </c>
      <c r="D386">
        <v>0</v>
      </c>
      <c r="E386">
        <v>0.81400001</v>
      </c>
      <c r="F386">
        <v>922</v>
      </c>
      <c r="G386">
        <v>0</v>
      </c>
      <c r="H386">
        <v>1016</v>
      </c>
      <c r="I386">
        <v>0</v>
      </c>
    </row>
    <row r="387" spans="1:9">
      <c r="A387">
        <v>40</v>
      </c>
      <c r="B387">
        <v>6</v>
      </c>
      <c r="C387">
        <v>1408</v>
      </c>
      <c r="D387">
        <v>0.49857953199999999</v>
      </c>
      <c r="E387">
        <v>0.23299999499999999</v>
      </c>
      <c r="F387">
        <v>711</v>
      </c>
      <c r="G387">
        <v>0.64135021000000003</v>
      </c>
      <c r="H387">
        <v>697</v>
      </c>
      <c r="I387">
        <v>0.35294118499999999</v>
      </c>
    </row>
    <row r="388" spans="1:9">
      <c r="A388">
        <v>40</v>
      </c>
      <c r="B388">
        <v>7</v>
      </c>
      <c r="C388">
        <v>1831</v>
      </c>
      <c r="D388">
        <v>0.39049699900000001</v>
      </c>
      <c r="E388">
        <v>0.29699999100000002</v>
      </c>
      <c r="F388">
        <v>916</v>
      </c>
      <c r="G388">
        <v>0.51637554200000002</v>
      </c>
      <c r="H388">
        <v>915</v>
      </c>
      <c r="I388">
        <v>0.264480889</v>
      </c>
    </row>
    <row r="389" spans="1:9">
      <c r="A389">
        <v>40</v>
      </c>
      <c r="B389">
        <v>8</v>
      </c>
      <c r="C389">
        <v>1899</v>
      </c>
      <c r="D389">
        <v>0.309110045</v>
      </c>
      <c r="E389">
        <v>0.340999991</v>
      </c>
      <c r="F389">
        <v>945</v>
      </c>
      <c r="G389">
        <v>0.40317460900000002</v>
      </c>
      <c r="H389">
        <v>954</v>
      </c>
      <c r="I389">
        <v>0.215932921</v>
      </c>
    </row>
    <row r="390" spans="1:9">
      <c r="A390">
        <v>40</v>
      </c>
      <c r="B390">
        <v>9</v>
      </c>
      <c r="C390">
        <v>1934</v>
      </c>
      <c r="D390">
        <v>0.23474663500000001</v>
      </c>
      <c r="E390">
        <v>0.38999998600000002</v>
      </c>
      <c r="F390">
        <v>974</v>
      </c>
      <c r="G390">
        <v>0.30492812400000002</v>
      </c>
      <c r="H390">
        <v>960</v>
      </c>
      <c r="I390">
        <v>0.16354166000000001</v>
      </c>
    </row>
    <row r="391" spans="1:9">
      <c r="A391">
        <v>40</v>
      </c>
      <c r="B391">
        <v>10</v>
      </c>
      <c r="C391">
        <v>1937</v>
      </c>
      <c r="D391">
        <v>0.16055756800000001</v>
      </c>
      <c r="E391">
        <v>0.442000002</v>
      </c>
      <c r="F391">
        <v>961</v>
      </c>
      <c r="G391">
        <v>0.219562963</v>
      </c>
      <c r="H391">
        <v>976</v>
      </c>
      <c r="I391">
        <v>0.102459013</v>
      </c>
    </row>
    <row r="392" spans="1:9">
      <c r="A392">
        <v>40</v>
      </c>
      <c r="B392">
        <v>11</v>
      </c>
      <c r="C392">
        <v>1937</v>
      </c>
      <c r="D392">
        <v>0.11202891199999999</v>
      </c>
      <c r="E392">
        <v>0.47699999799999998</v>
      </c>
      <c r="F392">
        <v>969</v>
      </c>
      <c r="G392">
        <v>0.15273477099999999</v>
      </c>
      <c r="H392">
        <v>968</v>
      </c>
      <c r="I392" s="49">
        <v>7.1280993500000001E-2</v>
      </c>
    </row>
    <row r="393" spans="1:9">
      <c r="A393">
        <v>40</v>
      </c>
      <c r="B393">
        <v>12</v>
      </c>
      <c r="C393">
        <v>1938</v>
      </c>
      <c r="D393" s="49">
        <v>8.8751286299999996E-2</v>
      </c>
      <c r="E393">
        <v>0.508000016</v>
      </c>
      <c r="F393">
        <v>953</v>
      </c>
      <c r="G393">
        <v>0.112277023</v>
      </c>
      <c r="H393">
        <v>985</v>
      </c>
      <c r="I393" s="49">
        <v>6.5989844500000006E-2</v>
      </c>
    </row>
    <row r="394" spans="1:9">
      <c r="A394">
        <v>40</v>
      </c>
      <c r="B394">
        <v>15</v>
      </c>
      <c r="C394">
        <v>1937</v>
      </c>
      <c r="D394" s="49">
        <v>4.1817244099999998E-2</v>
      </c>
      <c r="E394">
        <v>0.575999975</v>
      </c>
      <c r="F394">
        <v>967</v>
      </c>
      <c r="G394" s="49">
        <v>5.2740436000000002E-2</v>
      </c>
      <c r="H394">
        <v>970</v>
      </c>
      <c r="I394" s="49">
        <v>3.0927835000000001E-2</v>
      </c>
    </row>
    <row r="395" spans="1:9">
      <c r="A395">
        <v>40</v>
      </c>
      <c r="B395">
        <v>20</v>
      </c>
      <c r="C395">
        <v>1939</v>
      </c>
      <c r="D395" s="49">
        <v>1.0314594999999999E-2</v>
      </c>
      <c r="E395">
        <v>0.64300000700000004</v>
      </c>
      <c r="F395">
        <v>963</v>
      </c>
      <c r="G395" s="49">
        <v>1.45379025E-2</v>
      </c>
      <c r="H395">
        <v>976</v>
      </c>
      <c r="I395" s="49">
        <v>6.1475411099999999E-3</v>
      </c>
    </row>
    <row r="396" spans="1:9">
      <c r="A396">
        <v>40</v>
      </c>
      <c r="B396">
        <v>25</v>
      </c>
      <c r="C396">
        <v>1937</v>
      </c>
      <c r="D396" s="49">
        <v>3.0975735299999998E-3</v>
      </c>
      <c r="E396">
        <v>0.685000002</v>
      </c>
      <c r="F396">
        <v>970</v>
      </c>
      <c r="G396" s="49">
        <v>1.0309278700000001E-3</v>
      </c>
      <c r="H396">
        <v>967</v>
      </c>
      <c r="I396" s="49">
        <v>5.1706307600000003E-3</v>
      </c>
    </row>
    <row r="397" spans="1:9">
      <c r="A397">
        <v>40</v>
      </c>
      <c r="B397">
        <v>500</v>
      </c>
      <c r="C397">
        <v>1938</v>
      </c>
      <c r="D397">
        <v>0</v>
      </c>
      <c r="E397">
        <v>0.81400001</v>
      </c>
      <c r="F397">
        <v>922</v>
      </c>
      <c r="G397">
        <v>0</v>
      </c>
      <c r="H397">
        <v>1016</v>
      </c>
      <c r="I397">
        <v>0</v>
      </c>
    </row>
    <row r="398" spans="1:9">
      <c r="A398">
        <v>5</v>
      </c>
      <c r="B398">
        <v>6</v>
      </c>
      <c r="C398">
        <v>1408</v>
      </c>
      <c r="D398">
        <v>0.25923296800000001</v>
      </c>
      <c r="E398">
        <v>0.23299999499999999</v>
      </c>
      <c r="F398">
        <v>712</v>
      </c>
      <c r="G398">
        <v>0.36095505999999999</v>
      </c>
      <c r="H398">
        <v>696</v>
      </c>
      <c r="I398">
        <v>0.15517240800000001</v>
      </c>
    </row>
    <row r="399" spans="1:9">
      <c r="A399">
        <v>5</v>
      </c>
      <c r="B399">
        <v>7</v>
      </c>
      <c r="C399">
        <v>1831</v>
      </c>
      <c r="D399">
        <v>0.209721461</v>
      </c>
      <c r="E399">
        <v>0.29699999100000002</v>
      </c>
      <c r="F399">
        <v>915</v>
      </c>
      <c r="G399">
        <v>0.28415301399999998</v>
      </c>
      <c r="H399">
        <v>916</v>
      </c>
      <c r="I399">
        <v>0.13537117800000001</v>
      </c>
    </row>
    <row r="400" spans="1:9">
      <c r="A400">
        <v>5</v>
      </c>
      <c r="B400">
        <v>8</v>
      </c>
      <c r="C400">
        <v>1899</v>
      </c>
      <c r="D400">
        <v>0.15481832600000001</v>
      </c>
      <c r="E400">
        <v>0.338999987</v>
      </c>
      <c r="F400">
        <v>951</v>
      </c>
      <c r="G400">
        <v>0.20084121799999999</v>
      </c>
      <c r="H400">
        <v>948</v>
      </c>
      <c r="I400">
        <v>0.10864979</v>
      </c>
    </row>
    <row r="401" spans="1:9">
      <c r="A401">
        <v>5</v>
      </c>
      <c r="B401">
        <v>9</v>
      </c>
      <c r="C401">
        <v>1934</v>
      </c>
      <c r="D401">
        <v>0.118407443</v>
      </c>
      <c r="E401">
        <v>0.38699999499999999</v>
      </c>
      <c r="F401">
        <v>970</v>
      </c>
      <c r="G401">
        <v>0.15463916999999999</v>
      </c>
      <c r="H401">
        <v>964</v>
      </c>
      <c r="I401" s="49">
        <v>8.1950209999999996E-2</v>
      </c>
    </row>
    <row r="402" spans="1:9">
      <c r="A402">
        <v>5</v>
      </c>
      <c r="B402">
        <v>10</v>
      </c>
      <c r="C402">
        <v>1937</v>
      </c>
      <c r="D402" s="49">
        <v>7.5374290299999994E-2</v>
      </c>
      <c r="E402">
        <v>0.439999998</v>
      </c>
      <c r="F402">
        <v>963</v>
      </c>
      <c r="G402">
        <v>0.105919003</v>
      </c>
      <c r="H402">
        <v>974</v>
      </c>
      <c r="I402" s="49">
        <v>4.5174539100000001E-2</v>
      </c>
    </row>
    <row r="403" spans="1:9">
      <c r="A403">
        <v>5</v>
      </c>
      <c r="B403">
        <v>11</v>
      </c>
      <c r="C403">
        <v>1937</v>
      </c>
      <c r="D403" s="49">
        <v>4.5947343100000003E-2</v>
      </c>
      <c r="E403">
        <v>0.47699999799999998</v>
      </c>
      <c r="F403">
        <v>963</v>
      </c>
      <c r="G403" s="49">
        <v>6.5420560500000002E-2</v>
      </c>
      <c r="H403">
        <v>974</v>
      </c>
      <c r="I403" s="49">
        <v>2.66940445E-2</v>
      </c>
    </row>
    <row r="404" spans="1:9">
      <c r="A404">
        <v>5</v>
      </c>
      <c r="B404">
        <v>12</v>
      </c>
      <c r="C404">
        <v>1938</v>
      </c>
      <c r="D404" s="49">
        <v>3.5603717E-2</v>
      </c>
      <c r="E404">
        <v>0.50700002899999996</v>
      </c>
      <c r="F404">
        <v>951</v>
      </c>
      <c r="G404" s="49">
        <v>5.36277592E-2</v>
      </c>
      <c r="H404">
        <v>987</v>
      </c>
      <c r="I404" s="49">
        <v>1.8237082299999999E-2</v>
      </c>
    </row>
    <row r="405" spans="1:9">
      <c r="A405">
        <v>5</v>
      </c>
      <c r="B405">
        <v>15</v>
      </c>
      <c r="C405">
        <v>1937</v>
      </c>
      <c r="D405" s="49">
        <v>1.08415075E-2</v>
      </c>
      <c r="E405">
        <v>0.575999975</v>
      </c>
      <c r="F405">
        <v>961</v>
      </c>
      <c r="G405" s="49">
        <v>1.8730489499999999E-2</v>
      </c>
      <c r="H405">
        <v>976</v>
      </c>
      <c r="I405" s="49">
        <v>3.0737705499999999E-3</v>
      </c>
    </row>
    <row r="406" spans="1:9">
      <c r="A406">
        <v>5</v>
      </c>
      <c r="B406">
        <v>20</v>
      </c>
      <c r="C406">
        <v>1939</v>
      </c>
      <c r="D406">
        <v>0</v>
      </c>
      <c r="E406">
        <v>0.64300000700000004</v>
      </c>
      <c r="F406">
        <v>964</v>
      </c>
      <c r="G406">
        <v>0</v>
      </c>
      <c r="H406">
        <v>975</v>
      </c>
      <c r="I406">
        <v>0</v>
      </c>
    </row>
    <row r="407" spans="1:9">
      <c r="A407">
        <v>5</v>
      </c>
      <c r="B407">
        <v>25</v>
      </c>
      <c r="C407">
        <v>1937</v>
      </c>
      <c r="D407">
        <v>0</v>
      </c>
      <c r="E407">
        <v>0.68300002800000004</v>
      </c>
      <c r="F407">
        <v>966</v>
      </c>
      <c r="G407">
        <v>0</v>
      </c>
      <c r="H407">
        <v>971</v>
      </c>
      <c r="I407">
        <v>0</v>
      </c>
    </row>
    <row r="408" spans="1:9">
      <c r="A408">
        <v>5</v>
      </c>
      <c r="B408">
        <v>500</v>
      </c>
      <c r="C408">
        <v>1938</v>
      </c>
      <c r="D408">
        <v>0</v>
      </c>
      <c r="E408">
        <v>0.81599998500000004</v>
      </c>
      <c r="F408">
        <v>922</v>
      </c>
      <c r="G408">
        <v>0</v>
      </c>
      <c r="H408">
        <v>1016</v>
      </c>
      <c r="I408">
        <v>0</v>
      </c>
    </row>
    <row r="409" spans="1:9">
      <c r="A409">
        <v>10</v>
      </c>
      <c r="B409">
        <v>6</v>
      </c>
      <c r="C409">
        <v>1408</v>
      </c>
      <c r="D409">
        <v>0.3671875</v>
      </c>
      <c r="E409">
        <v>0.23299999499999999</v>
      </c>
      <c r="F409">
        <v>712</v>
      </c>
      <c r="G409">
        <v>0.50280898799999996</v>
      </c>
      <c r="H409">
        <v>696</v>
      </c>
      <c r="I409">
        <v>0.22844827200000001</v>
      </c>
    </row>
    <row r="410" spans="1:9">
      <c r="A410">
        <v>10</v>
      </c>
      <c r="B410">
        <v>7</v>
      </c>
      <c r="C410">
        <v>1831</v>
      </c>
      <c r="D410">
        <v>0.29710540200000002</v>
      </c>
      <c r="E410">
        <v>0.29699999100000002</v>
      </c>
      <c r="F410">
        <v>915</v>
      </c>
      <c r="G410">
        <v>0.40000000600000002</v>
      </c>
      <c r="H410">
        <v>916</v>
      </c>
      <c r="I410">
        <v>0.19432313700000001</v>
      </c>
    </row>
    <row r="411" spans="1:9">
      <c r="A411">
        <v>10</v>
      </c>
      <c r="B411">
        <v>8</v>
      </c>
      <c r="C411">
        <v>1899</v>
      </c>
      <c r="D411">
        <v>0.23170089699999999</v>
      </c>
      <c r="E411">
        <v>0.338999987</v>
      </c>
      <c r="F411">
        <v>951</v>
      </c>
      <c r="G411">
        <v>0.310199797</v>
      </c>
      <c r="H411">
        <v>948</v>
      </c>
      <c r="I411">
        <v>0.15295358000000001</v>
      </c>
    </row>
    <row r="412" spans="1:9">
      <c r="A412">
        <v>10</v>
      </c>
      <c r="B412">
        <v>9</v>
      </c>
      <c r="C412">
        <v>1934</v>
      </c>
      <c r="D412">
        <v>0.171147883</v>
      </c>
      <c r="E412">
        <v>0.38699999499999999</v>
      </c>
      <c r="F412">
        <v>970</v>
      </c>
      <c r="G412">
        <v>0.232989684</v>
      </c>
      <c r="H412">
        <v>964</v>
      </c>
      <c r="I412">
        <v>0.108921163</v>
      </c>
    </row>
    <row r="413" spans="1:9">
      <c r="A413">
        <v>10</v>
      </c>
      <c r="B413">
        <v>10</v>
      </c>
      <c r="C413">
        <v>1937</v>
      </c>
      <c r="D413">
        <v>0.110480122</v>
      </c>
      <c r="E413">
        <v>0.439999998</v>
      </c>
      <c r="F413">
        <v>963</v>
      </c>
      <c r="G413">
        <v>0.15057113799999999</v>
      </c>
      <c r="H413">
        <v>974</v>
      </c>
      <c r="I413" s="49">
        <v>7.0841886100000001E-2</v>
      </c>
    </row>
    <row r="414" spans="1:9">
      <c r="A414">
        <v>10</v>
      </c>
      <c r="B414">
        <v>11</v>
      </c>
      <c r="C414">
        <v>1937</v>
      </c>
      <c r="D414" s="49">
        <v>7.0727929499999995E-2</v>
      </c>
      <c r="E414">
        <v>0.47699999799999998</v>
      </c>
      <c r="F414">
        <v>963</v>
      </c>
      <c r="G414" s="49">
        <v>9.8650053099999996E-2</v>
      </c>
      <c r="H414">
        <v>974</v>
      </c>
      <c r="I414" s="49">
        <v>4.3121151599999998E-2</v>
      </c>
    </row>
    <row r="415" spans="1:9">
      <c r="A415">
        <v>10</v>
      </c>
      <c r="B415">
        <v>12</v>
      </c>
      <c r="C415">
        <v>1938</v>
      </c>
      <c r="D415" s="49">
        <v>5.4179567800000002E-2</v>
      </c>
      <c r="E415">
        <v>0.50700002899999996</v>
      </c>
      <c r="F415">
        <v>951</v>
      </c>
      <c r="G415" s="49">
        <v>7.4658252300000005E-2</v>
      </c>
      <c r="H415">
        <v>987</v>
      </c>
      <c r="I415" s="49">
        <v>3.4447822699999998E-2</v>
      </c>
    </row>
    <row r="416" spans="1:9">
      <c r="A416">
        <v>10</v>
      </c>
      <c r="B416">
        <v>15</v>
      </c>
      <c r="C416">
        <v>1937</v>
      </c>
      <c r="D416" s="49">
        <v>1.6004130200000001E-2</v>
      </c>
      <c r="E416">
        <v>0.575999975</v>
      </c>
      <c r="F416">
        <v>961</v>
      </c>
      <c r="G416" s="49">
        <v>2.6014568299999999E-2</v>
      </c>
      <c r="H416">
        <v>976</v>
      </c>
      <c r="I416" s="49">
        <v>6.1475411099999999E-3</v>
      </c>
    </row>
    <row r="417" spans="1:9">
      <c r="A417">
        <v>10</v>
      </c>
      <c r="B417">
        <v>20</v>
      </c>
      <c r="C417">
        <v>1939</v>
      </c>
      <c r="D417" s="49">
        <v>5.1572977099999999E-4</v>
      </c>
      <c r="E417">
        <v>0.64300000700000004</v>
      </c>
      <c r="F417">
        <v>964</v>
      </c>
      <c r="G417">
        <v>0</v>
      </c>
      <c r="H417">
        <v>975</v>
      </c>
      <c r="I417" s="49">
        <v>1.0256409899999999E-3</v>
      </c>
    </row>
    <row r="418" spans="1:9">
      <c r="A418">
        <v>10</v>
      </c>
      <c r="B418">
        <v>25</v>
      </c>
      <c r="C418">
        <v>1937</v>
      </c>
      <c r="D418">
        <v>0</v>
      </c>
      <c r="E418">
        <v>0.68300002800000004</v>
      </c>
      <c r="F418">
        <v>966</v>
      </c>
      <c r="G418">
        <v>0</v>
      </c>
      <c r="H418">
        <v>971</v>
      </c>
      <c r="I418">
        <v>0</v>
      </c>
    </row>
    <row r="419" spans="1:9">
      <c r="A419">
        <v>10</v>
      </c>
      <c r="B419">
        <v>500</v>
      </c>
      <c r="C419">
        <v>1938</v>
      </c>
      <c r="D419">
        <v>0</v>
      </c>
      <c r="E419">
        <v>0.81599998500000004</v>
      </c>
      <c r="F419">
        <v>922</v>
      </c>
      <c r="G419">
        <v>0</v>
      </c>
      <c r="H419">
        <v>1016</v>
      </c>
      <c r="I419">
        <v>0</v>
      </c>
    </row>
    <row r="420" spans="1:9">
      <c r="A420">
        <v>20</v>
      </c>
      <c r="B420">
        <v>6</v>
      </c>
      <c r="C420">
        <v>1408</v>
      </c>
      <c r="D420">
        <v>0.44034090599999998</v>
      </c>
      <c r="E420">
        <v>0.23299999499999999</v>
      </c>
      <c r="F420">
        <v>712</v>
      </c>
      <c r="G420">
        <v>0.57303369000000004</v>
      </c>
      <c r="H420">
        <v>696</v>
      </c>
      <c r="I420">
        <v>0.30459770600000002</v>
      </c>
    </row>
    <row r="421" spans="1:9">
      <c r="A421">
        <v>20</v>
      </c>
      <c r="B421">
        <v>7</v>
      </c>
      <c r="C421">
        <v>1831</v>
      </c>
      <c r="D421">
        <v>0.35827416200000001</v>
      </c>
      <c r="E421">
        <v>0.29699999100000002</v>
      </c>
      <c r="F421">
        <v>915</v>
      </c>
      <c r="G421">
        <v>0.47103825199999999</v>
      </c>
      <c r="H421">
        <v>916</v>
      </c>
      <c r="I421">
        <v>0.245633185</v>
      </c>
    </row>
    <row r="422" spans="1:9">
      <c r="A422">
        <v>20</v>
      </c>
      <c r="B422">
        <v>8</v>
      </c>
      <c r="C422">
        <v>1899</v>
      </c>
      <c r="D422">
        <v>0.289099514</v>
      </c>
      <c r="E422">
        <v>0.338999987</v>
      </c>
      <c r="F422">
        <v>951</v>
      </c>
      <c r="G422">
        <v>0.38590955700000001</v>
      </c>
      <c r="H422">
        <v>948</v>
      </c>
      <c r="I422">
        <v>0.19198311900000001</v>
      </c>
    </row>
    <row r="423" spans="1:9">
      <c r="A423">
        <v>20</v>
      </c>
      <c r="B423">
        <v>9</v>
      </c>
      <c r="C423">
        <v>1934</v>
      </c>
      <c r="D423">
        <v>0.21251292499999999</v>
      </c>
      <c r="E423">
        <v>0.38699999499999999</v>
      </c>
      <c r="F423">
        <v>970</v>
      </c>
      <c r="G423">
        <v>0.29587629399999998</v>
      </c>
      <c r="H423">
        <v>964</v>
      </c>
      <c r="I423">
        <v>0.12863071300000001</v>
      </c>
    </row>
    <row r="424" spans="1:9">
      <c r="A424">
        <v>20</v>
      </c>
      <c r="B424">
        <v>10</v>
      </c>
      <c r="C424">
        <v>1937</v>
      </c>
      <c r="D424">
        <v>0.14868353300000001</v>
      </c>
      <c r="E424">
        <v>0.439999998</v>
      </c>
      <c r="F424">
        <v>963</v>
      </c>
      <c r="G424">
        <v>0.209761158</v>
      </c>
      <c r="H424">
        <v>974</v>
      </c>
      <c r="I424" s="49">
        <v>8.8295690699999999E-2</v>
      </c>
    </row>
    <row r="425" spans="1:9">
      <c r="A425">
        <v>20</v>
      </c>
      <c r="B425">
        <v>11</v>
      </c>
      <c r="C425">
        <v>1937</v>
      </c>
      <c r="D425">
        <v>0.101703666</v>
      </c>
      <c r="E425">
        <v>0.47699999799999998</v>
      </c>
      <c r="F425">
        <v>963</v>
      </c>
      <c r="G425">
        <v>0.14226375499999999</v>
      </c>
      <c r="H425">
        <v>974</v>
      </c>
      <c r="I425" s="49">
        <v>6.1601642499999998E-2</v>
      </c>
    </row>
    <row r="426" spans="1:9">
      <c r="A426">
        <v>20</v>
      </c>
      <c r="B426">
        <v>12</v>
      </c>
      <c r="C426">
        <v>1938</v>
      </c>
      <c r="D426" s="49">
        <v>7.2755418700000005E-2</v>
      </c>
      <c r="E426">
        <v>0.50700002899999996</v>
      </c>
      <c r="F426">
        <v>951</v>
      </c>
      <c r="G426">
        <v>0.10304942</v>
      </c>
      <c r="H426">
        <v>987</v>
      </c>
      <c r="I426" s="49">
        <v>4.3566361099999999E-2</v>
      </c>
    </row>
    <row r="427" spans="1:9">
      <c r="A427">
        <v>20</v>
      </c>
      <c r="B427">
        <v>15</v>
      </c>
      <c r="C427">
        <v>1937</v>
      </c>
      <c r="D427" s="49">
        <v>2.2715538699999999E-2</v>
      </c>
      <c r="E427">
        <v>0.575999975</v>
      </c>
      <c r="F427">
        <v>961</v>
      </c>
      <c r="G427" s="49">
        <v>3.74609791E-2</v>
      </c>
      <c r="H427">
        <v>976</v>
      </c>
      <c r="I427" s="49">
        <v>8.1967208500000003E-3</v>
      </c>
    </row>
    <row r="428" spans="1:9">
      <c r="A428">
        <v>20</v>
      </c>
      <c r="B428">
        <v>20</v>
      </c>
      <c r="C428">
        <v>1939</v>
      </c>
      <c r="D428" s="49">
        <v>1.5471893100000001E-3</v>
      </c>
      <c r="E428">
        <v>0.64300000700000004</v>
      </c>
      <c r="F428">
        <v>964</v>
      </c>
      <c r="G428" s="49">
        <v>1.0373444500000001E-3</v>
      </c>
      <c r="H428">
        <v>975</v>
      </c>
      <c r="I428" s="49">
        <v>2.0512819799999998E-3</v>
      </c>
    </row>
    <row r="429" spans="1:9">
      <c r="A429">
        <v>20</v>
      </c>
      <c r="B429">
        <v>25</v>
      </c>
      <c r="C429">
        <v>1937</v>
      </c>
      <c r="D429">
        <v>0</v>
      </c>
      <c r="E429">
        <v>0.68300002800000004</v>
      </c>
      <c r="F429">
        <v>966</v>
      </c>
      <c r="G429">
        <v>0</v>
      </c>
      <c r="H429">
        <v>971</v>
      </c>
      <c r="I429">
        <v>0</v>
      </c>
    </row>
    <row r="430" spans="1:9">
      <c r="A430">
        <v>20</v>
      </c>
      <c r="B430">
        <v>500</v>
      </c>
      <c r="C430">
        <v>1938</v>
      </c>
      <c r="D430">
        <v>0</v>
      </c>
      <c r="E430">
        <v>0.81599998500000004</v>
      </c>
      <c r="F430">
        <v>922</v>
      </c>
      <c r="G430">
        <v>0</v>
      </c>
      <c r="H430">
        <v>1016</v>
      </c>
      <c r="I430">
        <v>0</v>
      </c>
    </row>
    <row r="431" spans="1:9">
      <c r="A431">
        <v>40</v>
      </c>
      <c r="B431">
        <v>6</v>
      </c>
      <c r="C431">
        <v>1408</v>
      </c>
      <c r="D431">
        <v>0.48224431299999998</v>
      </c>
      <c r="E431">
        <v>0.23299999499999999</v>
      </c>
      <c r="F431">
        <v>712</v>
      </c>
      <c r="G431">
        <v>0.62359547599999998</v>
      </c>
      <c r="H431">
        <v>696</v>
      </c>
      <c r="I431">
        <v>0.33764368300000003</v>
      </c>
    </row>
    <row r="432" spans="1:9">
      <c r="A432">
        <v>40</v>
      </c>
      <c r="B432">
        <v>7</v>
      </c>
      <c r="C432">
        <v>1831</v>
      </c>
      <c r="D432">
        <v>0.39814308300000001</v>
      </c>
      <c r="E432">
        <v>0.29699999100000002</v>
      </c>
      <c r="F432">
        <v>915</v>
      </c>
      <c r="G432">
        <v>0.52240437299999998</v>
      </c>
      <c r="H432">
        <v>916</v>
      </c>
      <c r="I432">
        <v>0.27401745300000002</v>
      </c>
    </row>
    <row r="433" spans="1:9">
      <c r="A433">
        <v>40</v>
      </c>
      <c r="B433">
        <v>8</v>
      </c>
      <c r="C433">
        <v>1899</v>
      </c>
      <c r="D433">
        <v>0.32859399900000003</v>
      </c>
      <c r="E433">
        <v>0.338999987</v>
      </c>
      <c r="F433">
        <v>951</v>
      </c>
      <c r="G433">
        <v>0.43427970999999999</v>
      </c>
      <c r="H433">
        <v>948</v>
      </c>
      <c r="I433">
        <v>0.22257384699999999</v>
      </c>
    </row>
    <row r="434" spans="1:9">
      <c r="A434">
        <v>40</v>
      </c>
      <c r="B434">
        <v>9</v>
      </c>
      <c r="C434">
        <v>1934</v>
      </c>
      <c r="D434">
        <v>0.243019655</v>
      </c>
      <c r="E434">
        <v>0.38699999499999999</v>
      </c>
      <c r="F434">
        <v>970</v>
      </c>
      <c r="G434">
        <v>0.32989689700000002</v>
      </c>
      <c r="H434">
        <v>964</v>
      </c>
      <c r="I434">
        <v>0.155601665</v>
      </c>
    </row>
    <row r="435" spans="1:9">
      <c r="A435">
        <v>40</v>
      </c>
      <c r="B435">
        <v>10</v>
      </c>
      <c r="C435">
        <v>1937</v>
      </c>
      <c r="D435">
        <v>0.170882806</v>
      </c>
      <c r="E435">
        <v>0.439999998</v>
      </c>
      <c r="F435">
        <v>963</v>
      </c>
      <c r="G435">
        <v>0.24195222599999999</v>
      </c>
      <c r="H435">
        <v>974</v>
      </c>
      <c r="I435">
        <v>0.100616015</v>
      </c>
    </row>
    <row r="436" spans="1:9">
      <c r="A436">
        <v>40</v>
      </c>
      <c r="B436">
        <v>11</v>
      </c>
      <c r="C436">
        <v>1937</v>
      </c>
      <c r="D436">
        <v>0.117191531</v>
      </c>
      <c r="E436">
        <v>0.47699999799999998</v>
      </c>
      <c r="F436">
        <v>963</v>
      </c>
      <c r="G436">
        <v>0.16510903800000001</v>
      </c>
      <c r="H436">
        <v>974</v>
      </c>
      <c r="I436" s="49">
        <v>6.9815196100000004E-2</v>
      </c>
    </row>
    <row r="437" spans="1:9">
      <c r="A437">
        <v>40</v>
      </c>
      <c r="B437">
        <v>12</v>
      </c>
      <c r="C437">
        <v>1938</v>
      </c>
      <c r="D437" s="49">
        <v>8.4107324499999997E-2</v>
      </c>
      <c r="E437">
        <v>0.50700002899999996</v>
      </c>
      <c r="F437">
        <v>951</v>
      </c>
      <c r="G437">
        <v>0.119873814</v>
      </c>
      <c r="H437">
        <v>987</v>
      </c>
      <c r="I437" s="49">
        <v>4.9645390400000003E-2</v>
      </c>
    </row>
    <row r="438" spans="1:9">
      <c r="A438">
        <v>40</v>
      </c>
      <c r="B438">
        <v>15</v>
      </c>
      <c r="C438">
        <v>1937</v>
      </c>
      <c r="D438" s="49">
        <v>2.9426949099999999E-2</v>
      </c>
      <c r="E438">
        <v>0.575999975</v>
      </c>
      <c r="F438">
        <v>961</v>
      </c>
      <c r="G438" s="49">
        <v>4.7866806400000003E-2</v>
      </c>
      <c r="H438">
        <v>976</v>
      </c>
      <c r="I438" s="49">
        <v>1.1270491400000001E-2</v>
      </c>
    </row>
    <row r="439" spans="1:9">
      <c r="A439">
        <v>40</v>
      </c>
      <c r="B439">
        <v>20</v>
      </c>
      <c r="C439">
        <v>1939</v>
      </c>
      <c r="D439" s="49">
        <v>5.6730271300000001E-3</v>
      </c>
      <c r="E439">
        <v>0.64300000700000004</v>
      </c>
      <c r="F439">
        <v>964</v>
      </c>
      <c r="G439" s="49">
        <v>9.3360999600000001E-3</v>
      </c>
      <c r="H439">
        <v>975</v>
      </c>
      <c r="I439" s="49">
        <v>2.0512819799999998E-3</v>
      </c>
    </row>
    <row r="440" spans="1:9">
      <c r="A440">
        <v>40</v>
      </c>
      <c r="B440">
        <v>25</v>
      </c>
      <c r="C440">
        <v>1937</v>
      </c>
      <c r="D440" s="49">
        <v>5.1626225500000004E-4</v>
      </c>
      <c r="E440">
        <v>0.68300002800000004</v>
      </c>
      <c r="F440">
        <v>966</v>
      </c>
      <c r="G440">
        <v>0</v>
      </c>
      <c r="H440">
        <v>971</v>
      </c>
      <c r="I440" s="49">
        <v>1.0298661699999999E-3</v>
      </c>
    </row>
    <row r="441" spans="1:9">
      <c r="A441">
        <v>40</v>
      </c>
      <c r="B441">
        <v>500</v>
      </c>
      <c r="C441">
        <v>1938</v>
      </c>
      <c r="D441">
        <v>0</v>
      </c>
      <c r="E441">
        <v>0.81599998500000004</v>
      </c>
      <c r="F441">
        <v>922</v>
      </c>
      <c r="G441">
        <v>0</v>
      </c>
      <c r="H441">
        <v>1016</v>
      </c>
      <c r="I441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1"/>
  <sheetViews>
    <sheetView topLeftCell="A14" workbookViewId="0">
      <selection activeCell="J10" sqref="J10"/>
    </sheetView>
  </sheetViews>
  <sheetFormatPr baseColWidth="10" defaultRowHeight="15" x14ac:dyDescent="0"/>
  <cols>
    <col min="1" max="1" width="3.1640625" bestFit="1" customWidth="1"/>
    <col min="2" max="2" width="4.1640625" bestFit="1" customWidth="1"/>
    <col min="3" max="3" width="5.1640625" bestFit="1" customWidth="1"/>
    <col min="4" max="5" width="12.1640625" bestFit="1" customWidth="1"/>
    <col min="6" max="6" width="5.1640625" bestFit="1" customWidth="1"/>
    <col min="7" max="7" width="12.1640625" bestFit="1" customWidth="1"/>
    <col min="8" max="8" width="5.1640625" bestFit="1" customWidth="1"/>
    <col min="9" max="9" width="12.1640625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s="50" t="s">
        <v>34</v>
      </c>
      <c r="M1" s="1">
        <v>5</v>
      </c>
      <c r="N1" s="1">
        <v>10</v>
      </c>
      <c r="O1" s="1">
        <v>20</v>
      </c>
      <c r="P1" s="1">
        <v>40</v>
      </c>
    </row>
    <row r="2" spans="1:16">
      <c r="A2">
        <v>5</v>
      </c>
      <c r="B2">
        <v>6</v>
      </c>
      <c r="C2">
        <v>2816</v>
      </c>
      <c r="D2">
        <v>0.33061078199999999</v>
      </c>
      <c r="E2">
        <v>0.19499999300000001</v>
      </c>
      <c r="F2">
        <v>1400</v>
      </c>
      <c r="G2">
        <v>0.34214285</v>
      </c>
      <c r="H2">
        <v>1416</v>
      </c>
      <c r="I2">
        <v>0.31920903900000003</v>
      </c>
      <c r="L2" s="1">
        <v>6</v>
      </c>
      <c r="M2">
        <f>AVERAGE(D2,D46,D90,D134,D178,D222,D266,D310,D354,D398)</f>
        <v>0.34801135970000002</v>
      </c>
      <c r="N2">
        <f>AVERAGE(D13,D57,D101,D145,D189,D233,D277,D321,D365,D409)</f>
        <v>0.47262073769999996</v>
      </c>
      <c r="O2">
        <f>AVERAGE(D24,D68,D112,D156,D200,D244,D288,D332,D376,D420)</f>
        <v>0.61530539390000005</v>
      </c>
      <c r="P2">
        <f>AVERAGE(D35,D79,D123,D167,D211,D255,D299,D343,D387,D431)</f>
        <v>0.73359374990000004</v>
      </c>
    </row>
    <row r="3" spans="1:16">
      <c r="A3">
        <v>5</v>
      </c>
      <c r="B3">
        <v>7</v>
      </c>
      <c r="C3">
        <v>3662</v>
      </c>
      <c r="D3">
        <v>0.26105952300000002</v>
      </c>
      <c r="E3">
        <v>0.23700000299999999</v>
      </c>
      <c r="F3">
        <v>1817</v>
      </c>
      <c r="G3">
        <v>0.28893780699999999</v>
      </c>
      <c r="H3">
        <v>1845</v>
      </c>
      <c r="I3">
        <v>0.23360434199999999</v>
      </c>
      <c r="L3" s="1">
        <v>7</v>
      </c>
      <c r="M3">
        <f t="shared" ref="M3:M12" si="0">AVERAGE(D3,D47,D91,D135,D179,D223,D267,D311,D355,D399)</f>
        <v>0.27637903089999999</v>
      </c>
      <c r="N3">
        <f t="shared" ref="N3:N11" si="1">AVERAGE(D14,D58,D102,D146,D190,D234,D278,D322,D366,D410)</f>
        <v>0.39077006889999999</v>
      </c>
      <c r="O3">
        <f t="shared" ref="O3:O11" si="2">AVERAGE(D25,D69,D113,D157,D201,D245,D289,D333,D377,D421)</f>
        <v>0.52864555729999996</v>
      </c>
      <c r="P3">
        <f t="shared" ref="P3:P11" si="3">AVERAGE(D36,D80,D124,D168,D212,D256,D300,D344,D388,D432)</f>
        <v>0.65174767979999992</v>
      </c>
    </row>
    <row r="4" spans="1:16">
      <c r="A4">
        <v>5</v>
      </c>
      <c r="B4">
        <v>8</v>
      </c>
      <c r="C4">
        <v>3799</v>
      </c>
      <c r="D4">
        <v>0.23690444199999999</v>
      </c>
      <c r="E4">
        <v>0.27000001099999998</v>
      </c>
      <c r="F4">
        <v>1899</v>
      </c>
      <c r="G4">
        <v>0.280147433</v>
      </c>
      <c r="H4">
        <v>1900</v>
      </c>
      <c r="I4">
        <v>0.193684205</v>
      </c>
      <c r="L4" s="1">
        <v>8</v>
      </c>
      <c r="M4">
        <f t="shared" si="0"/>
        <v>0.24285338229999995</v>
      </c>
      <c r="N4">
        <f t="shared" si="1"/>
        <v>0.34935509549999999</v>
      </c>
      <c r="O4">
        <f t="shared" si="2"/>
        <v>0.48207422799999999</v>
      </c>
      <c r="P4">
        <f t="shared" si="3"/>
        <v>0.60200052859999997</v>
      </c>
    </row>
    <row r="5" spans="1:16">
      <c r="A5">
        <v>5</v>
      </c>
      <c r="B5">
        <v>9</v>
      </c>
      <c r="C5">
        <v>3866</v>
      </c>
      <c r="D5">
        <v>0.19089497599999999</v>
      </c>
      <c r="E5">
        <v>0.31099999</v>
      </c>
      <c r="F5">
        <v>1933</v>
      </c>
      <c r="G5">
        <v>0.242110714</v>
      </c>
      <c r="H5">
        <v>1933</v>
      </c>
      <c r="I5">
        <v>0.139679253</v>
      </c>
      <c r="L5" s="1">
        <v>9</v>
      </c>
      <c r="M5">
        <f t="shared" si="0"/>
        <v>0.20331091429999998</v>
      </c>
      <c r="N5">
        <f t="shared" si="1"/>
        <v>0.29086911970000001</v>
      </c>
      <c r="O5">
        <f t="shared" si="2"/>
        <v>0.41151060770000003</v>
      </c>
      <c r="P5">
        <f t="shared" si="3"/>
        <v>0.52519400119999993</v>
      </c>
    </row>
    <row r="6" spans="1:16">
      <c r="A6">
        <v>5</v>
      </c>
      <c r="B6">
        <v>10</v>
      </c>
      <c r="C6">
        <v>3874</v>
      </c>
      <c r="D6">
        <v>0.15771812199999999</v>
      </c>
      <c r="E6">
        <v>0.35499998900000002</v>
      </c>
      <c r="F6">
        <v>1932</v>
      </c>
      <c r="G6">
        <v>0.202380955</v>
      </c>
      <c r="H6">
        <v>1942</v>
      </c>
      <c r="I6">
        <v>0.11328527300000001</v>
      </c>
      <c r="L6" s="1">
        <v>10</v>
      </c>
      <c r="M6">
        <f t="shared" si="0"/>
        <v>0.16633970290000002</v>
      </c>
      <c r="N6">
        <f t="shared" si="1"/>
        <v>0.23717088119999996</v>
      </c>
      <c r="O6">
        <f t="shared" si="2"/>
        <v>0.33941662020000002</v>
      </c>
      <c r="P6">
        <f t="shared" si="3"/>
        <v>0.4457924606</v>
      </c>
    </row>
    <row r="7" spans="1:16">
      <c r="A7">
        <v>5</v>
      </c>
      <c r="B7">
        <v>11</v>
      </c>
      <c r="C7">
        <v>3875</v>
      </c>
      <c r="D7">
        <v>0.134709671</v>
      </c>
      <c r="E7">
        <v>0.38899999899999999</v>
      </c>
      <c r="F7">
        <v>1936</v>
      </c>
      <c r="G7">
        <v>0.18130165300000001</v>
      </c>
      <c r="H7">
        <v>1939</v>
      </c>
      <c r="I7" s="49">
        <v>8.8189788199999994E-2</v>
      </c>
      <c r="L7" s="1">
        <v>11</v>
      </c>
      <c r="M7">
        <f t="shared" si="0"/>
        <v>0.13476129009999999</v>
      </c>
      <c r="N7">
        <f t="shared" si="1"/>
        <v>0.19501935389999997</v>
      </c>
      <c r="O7">
        <f t="shared" si="2"/>
        <v>0.28464516099999998</v>
      </c>
      <c r="P7">
        <f t="shared" si="3"/>
        <v>0.37987097510000001</v>
      </c>
    </row>
    <row r="8" spans="1:16">
      <c r="A8">
        <v>5</v>
      </c>
      <c r="B8">
        <v>12</v>
      </c>
      <c r="C8">
        <v>3875</v>
      </c>
      <c r="D8">
        <v>0.120516129</v>
      </c>
      <c r="E8">
        <v>0.41699999599999998</v>
      </c>
      <c r="F8">
        <v>1925</v>
      </c>
      <c r="G8">
        <v>0.164155841</v>
      </c>
      <c r="H8">
        <v>1950</v>
      </c>
      <c r="I8" s="49">
        <v>7.7435895800000001E-2</v>
      </c>
      <c r="L8" s="1">
        <v>12</v>
      </c>
      <c r="M8">
        <f t="shared" si="0"/>
        <v>0.11958709638000001</v>
      </c>
      <c r="N8">
        <f t="shared" si="1"/>
        <v>0.17439999879999998</v>
      </c>
      <c r="O8">
        <f t="shared" si="2"/>
        <v>0.25538064529999999</v>
      </c>
      <c r="P8">
        <f t="shared" si="3"/>
        <v>0.34229677019999993</v>
      </c>
    </row>
    <row r="9" spans="1:16">
      <c r="A9">
        <v>5</v>
      </c>
      <c r="B9">
        <v>15</v>
      </c>
      <c r="C9">
        <v>3876</v>
      </c>
      <c r="D9" s="49">
        <v>8.1785343600000004E-2</v>
      </c>
      <c r="E9">
        <v>0.49099999700000002</v>
      </c>
      <c r="F9">
        <v>1936</v>
      </c>
      <c r="G9">
        <v>0.11983471399999999</v>
      </c>
      <c r="H9">
        <v>1940</v>
      </c>
      <c r="I9" s="49">
        <v>4.3814431899999999E-2</v>
      </c>
      <c r="L9" s="1">
        <v>15</v>
      </c>
      <c r="M9">
        <f t="shared" si="0"/>
        <v>8.6713105430000006E-2</v>
      </c>
      <c r="N9">
        <f t="shared" si="1"/>
        <v>0.13062435469999997</v>
      </c>
      <c r="O9">
        <f t="shared" si="2"/>
        <v>0.19078947300000001</v>
      </c>
      <c r="P9">
        <f t="shared" si="3"/>
        <v>0.26411248440000007</v>
      </c>
    </row>
    <row r="10" spans="1:16">
      <c r="A10">
        <v>5</v>
      </c>
      <c r="B10">
        <v>20</v>
      </c>
      <c r="C10">
        <v>3876</v>
      </c>
      <c r="D10" s="49">
        <v>5.1857586999999997E-2</v>
      </c>
      <c r="E10">
        <v>0.59399998200000004</v>
      </c>
      <c r="F10">
        <v>1937</v>
      </c>
      <c r="G10" s="49">
        <v>8.4667012099999994E-2</v>
      </c>
      <c r="H10">
        <v>1939</v>
      </c>
      <c r="I10" s="49">
        <v>1.9082000500000001E-2</v>
      </c>
      <c r="L10" s="1">
        <v>20</v>
      </c>
      <c r="M10">
        <f t="shared" si="0"/>
        <v>6.8808049300000007E-2</v>
      </c>
      <c r="N10">
        <f t="shared" si="1"/>
        <v>9.9071206190000011E-2</v>
      </c>
      <c r="O10">
        <f t="shared" si="2"/>
        <v>0.14419504700000002</v>
      </c>
      <c r="P10">
        <f t="shared" si="3"/>
        <v>0.20229618399999999</v>
      </c>
    </row>
    <row r="11" spans="1:16">
      <c r="A11">
        <v>5</v>
      </c>
      <c r="B11">
        <v>25</v>
      </c>
      <c r="C11">
        <v>3876</v>
      </c>
      <c r="D11" s="49">
        <v>3.3539731099999998E-2</v>
      </c>
      <c r="E11">
        <v>0.67199999099999996</v>
      </c>
      <c r="F11">
        <v>1934</v>
      </c>
      <c r="G11" s="49">
        <v>5.6359875900000002E-2</v>
      </c>
      <c r="H11">
        <v>1942</v>
      </c>
      <c r="I11" s="49">
        <v>1.08135939E-2</v>
      </c>
      <c r="L11" s="1">
        <v>25</v>
      </c>
      <c r="M11">
        <f t="shared" si="0"/>
        <v>6.1480908089999994E-2</v>
      </c>
      <c r="N11">
        <f t="shared" si="1"/>
        <v>8.8751290809999994E-2</v>
      </c>
      <c r="O11">
        <f t="shared" si="2"/>
        <v>0.13134675034999999</v>
      </c>
      <c r="P11">
        <f t="shared" si="3"/>
        <v>0.18627450909999999</v>
      </c>
    </row>
    <row r="12" spans="1:16">
      <c r="A12">
        <v>5</v>
      </c>
      <c r="B12">
        <v>500</v>
      </c>
      <c r="C12">
        <v>3876</v>
      </c>
      <c r="D12" s="49">
        <v>3.0185759100000001E-2</v>
      </c>
      <c r="E12">
        <v>0.91799998299999996</v>
      </c>
      <c r="F12">
        <v>1919</v>
      </c>
      <c r="G12" s="49">
        <v>2.5013027699999999E-2</v>
      </c>
      <c r="H12">
        <v>1957</v>
      </c>
      <c r="I12" s="49">
        <v>3.5258047299999998E-2</v>
      </c>
      <c r="L12" s="1" t="s">
        <v>9</v>
      </c>
      <c r="M12">
        <f t="shared" si="0"/>
        <v>9.2724460489999994E-2</v>
      </c>
      <c r="N12">
        <f>AVERAGE(D23,D67,D111,D155,D199,D243,D287,D331,D375,D419)</f>
        <v>0.11426728908999999</v>
      </c>
      <c r="O12">
        <f>AVERAGE(D34,D78,D122,D166,D210,D254,D298,D342,D386,D430)</f>
        <v>0.19329205535999999</v>
      </c>
      <c r="P12">
        <f>AVERAGE(D45,D89,D133,D177,D221,D265,D309,D353,D397,D441)</f>
        <v>0.24889060850000005</v>
      </c>
    </row>
    <row r="13" spans="1:16">
      <c r="A13">
        <v>10</v>
      </c>
      <c r="B13">
        <v>6</v>
      </c>
      <c r="C13">
        <v>2816</v>
      </c>
      <c r="D13">
        <v>0.45276987600000002</v>
      </c>
      <c r="E13">
        <v>0.19499999300000001</v>
      </c>
      <c r="F13">
        <v>1400</v>
      </c>
      <c r="G13">
        <v>0.45642855799999998</v>
      </c>
      <c r="H13">
        <v>1416</v>
      </c>
      <c r="I13">
        <v>0.44915252900000002</v>
      </c>
    </row>
    <row r="14" spans="1:16">
      <c r="A14">
        <v>10</v>
      </c>
      <c r="B14">
        <v>7</v>
      </c>
      <c r="C14">
        <v>3662</v>
      </c>
      <c r="D14">
        <v>0.37411251699999998</v>
      </c>
      <c r="E14">
        <v>0.23700000299999999</v>
      </c>
      <c r="F14">
        <v>1817</v>
      </c>
      <c r="G14">
        <v>0.39405614100000003</v>
      </c>
      <c r="H14">
        <v>1845</v>
      </c>
      <c r="I14">
        <v>0.35447153399999998</v>
      </c>
    </row>
    <row r="15" spans="1:16">
      <c r="A15">
        <v>10</v>
      </c>
      <c r="B15">
        <v>8</v>
      </c>
      <c r="C15">
        <v>3799</v>
      </c>
      <c r="D15">
        <v>0.34272175999999999</v>
      </c>
      <c r="E15">
        <v>0.27000001099999998</v>
      </c>
      <c r="F15">
        <v>1899</v>
      </c>
      <c r="G15">
        <v>0.38177987899999999</v>
      </c>
      <c r="H15">
        <v>1900</v>
      </c>
      <c r="I15">
        <v>0.30368420499999998</v>
      </c>
    </row>
    <row r="16" spans="1:16">
      <c r="A16">
        <v>10</v>
      </c>
      <c r="B16">
        <v>9</v>
      </c>
      <c r="C16">
        <v>3866</v>
      </c>
      <c r="D16">
        <v>0.27754786599999998</v>
      </c>
      <c r="E16">
        <v>0.31099999</v>
      </c>
      <c r="F16">
        <v>1933</v>
      </c>
      <c r="G16">
        <v>0.33626487900000002</v>
      </c>
      <c r="H16">
        <v>1933</v>
      </c>
      <c r="I16">
        <v>0.218830839</v>
      </c>
    </row>
    <row r="17" spans="1:9">
      <c r="A17">
        <v>10</v>
      </c>
      <c r="B17">
        <v>10</v>
      </c>
      <c r="C17">
        <v>3874</v>
      </c>
      <c r="D17">
        <v>0.230511099</v>
      </c>
      <c r="E17">
        <v>0.35499998900000002</v>
      </c>
      <c r="F17">
        <v>1932</v>
      </c>
      <c r="G17">
        <v>0.286749482</v>
      </c>
      <c r="H17">
        <v>1942</v>
      </c>
      <c r="I17">
        <v>0.174562305</v>
      </c>
    </row>
    <row r="18" spans="1:9">
      <c r="A18">
        <v>10</v>
      </c>
      <c r="B18">
        <v>11</v>
      </c>
      <c r="C18">
        <v>3875</v>
      </c>
      <c r="D18">
        <v>0.19406451299999999</v>
      </c>
      <c r="E18">
        <v>0.38899999899999999</v>
      </c>
      <c r="F18">
        <v>1936</v>
      </c>
      <c r="G18">
        <v>0.25568181299999998</v>
      </c>
      <c r="H18">
        <v>1939</v>
      </c>
      <c r="I18">
        <v>0.13254255100000001</v>
      </c>
    </row>
    <row r="19" spans="1:9">
      <c r="A19">
        <v>10</v>
      </c>
      <c r="B19">
        <v>12</v>
      </c>
      <c r="C19">
        <v>3875</v>
      </c>
      <c r="D19">
        <v>0.170064509</v>
      </c>
      <c r="E19">
        <v>0.41699999599999998</v>
      </c>
      <c r="F19">
        <v>1925</v>
      </c>
      <c r="G19">
        <v>0.23116883599999999</v>
      </c>
      <c r="H19">
        <v>1950</v>
      </c>
      <c r="I19">
        <v>0.109743588</v>
      </c>
    </row>
    <row r="20" spans="1:9">
      <c r="A20">
        <v>10</v>
      </c>
      <c r="B20">
        <v>15</v>
      </c>
      <c r="C20">
        <v>3876</v>
      </c>
      <c r="D20">
        <v>0.12719298900000001</v>
      </c>
      <c r="E20">
        <v>0.49099999700000002</v>
      </c>
      <c r="F20">
        <v>1936</v>
      </c>
      <c r="G20">
        <v>0.18698346599999999</v>
      </c>
      <c r="H20">
        <v>1940</v>
      </c>
      <c r="I20" s="49">
        <v>6.7525774199999999E-2</v>
      </c>
    </row>
    <row r="21" spans="1:9">
      <c r="A21">
        <v>10</v>
      </c>
      <c r="B21">
        <v>20</v>
      </c>
      <c r="C21">
        <v>3876</v>
      </c>
      <c r="D21" s="49">
        <v>9.44272429E-2</v>
      </c>
      <c r="E21">
        <v>0.59399998200000004</v>
      </c>
      <c r="F21">
        <v>1937</v>
      </c>
      <c r="G21">
        <v>0.13732576399999999</v>
      </c>
      <c r="H21">
        <v>1939</v>
      </c>
      <c r="I21" s="49">
        <v>5.1572974799999997E-2</v>
      </c>
    </row>
    <row r="22" spans="1:9">
      <c r="A22">
        <v>10</v>
      </c>
      <c r="B22">
        <v>25</v>
      </c>
      <c r="C22">
        <v>3876</v>
      </c>
      <c r="D22" s="49">
        <v>7.8431375299999995E-2</v>
      </c>
      <c r="E22">
        <v>0.67199999099999996</v>
      </c>
      <c r="F22">
        <v>1934</v>
      </c>
      <c r="G22" s="49">
        <v>8.2730092099999999E-2</v>
      </c>
      <c r="H22">
        <v>1942</v>
      </c>
      <c r="I22" s="49">
        <v>7.4150361100000006E-2</v>
      </c>
    </row>
    <row r="23" spans="1:9">
      <c r="A23">
        <v>10</v>
      </c>
      <c r="B23">
        <v>500</v>
      </c>
      <c r="C23">
        <v>3876</v>
      </c>
      <c r="D23" s="49">
        <v>8.3075337099999993E-2</v>
      </c>
      <c r="E23">
        <v>0.91799998299999996</v>
      </c>
      <c r="F23">
        <v>1919</v>
      </c>
      <c r="G23" s="49">
        <v>2.5013027699999999E-2</v>
      </c>
      <c r="H23">
        <v>1957</v>
      </c>
      <c r="I23">
        <v>0.14001022299999999</v>
      </c>
    </row>
    <row r="24" spans="1:9">
      <c r="A24">
        <v>20</v>
      </c>
      <c r="B24">
        <v>6</v>
      </c>
      <c r="C24">
        <v>2816</v>
      </c>
      <c r="D24">
        <v>0.60688918800000002</v>
      </c>
      <c r="E24">
        <v>0.19499999300000001</v>
      </c>
      <c r="F24">
        <v>1400</v>
      </c>
      <c r="G24">
        <v>0.61000001400000003</v>
      </c>
      <c r="H24">
        <v>1416</v>
      </c>
      <c r="I24">
        <v>0.60381358900000004</v>
      </c>
    </row>
    <row r="25" spans="1:9">
      <c r="A25">
        <v>20</v>
      </c>
      <c r="B25">
        <v>7</v>
      </c>
      <c r="C25">
        <v>3662</v>
      </c>
      <c r="D25">
        <v>0.518569112</v>
      </c>
      <c r="E25">
        <v>0.23700000299999999</v>
      </c>
      <c r="F25">
        <v>1817</v>
      </c>
      <c r="G25">
        <v>0.53549808300000001</v>
      </c>
      <c r="H25">
        <v>1845</v>
      </c>
      <c r="I25">
        <v>0.50189703699999999</v>
      </c>
    </row>
    <row r="26" spans="1:9">
      <c r="A26">
        <v>20</v>
      </c>
      <c r="B26">
        <v>8</v>
      </c>
      <c r="C26">
        <v>3799</v>
      </c>
      <c r="D26">
        <v>0.471439838</v>
      </c>
      <c r="E26">
        <v>0.27000001099999998</v>
      </c>
      <c r="F26">
        <v>1899</v>
      </c>
      <c r="G26">
        <v>0.50394946299999999</v>
      </c>
      <c r="H26">
        <v>1900</v>
      </c>
      <c r="I26">
        <v>0.43894738</v>
      </c>
    </row>
    <row r="27" spans="1:9">
      <c r="A27">
        <v>20</v>
      </c>
      <c r="B27">
        <v>9</v>
      </c>
      <c r="C27">
        <v>3866</v>
      </c>
      <c r="D27">
        <v>0.40093120900000001</v>
      </c>
      <c r="E27">
        <v>0.31099999</v>
      </c>
      <c r="F27">
        <v>1933</v>
      </c>
      <c r="G27">
        <v>0.46301087699999999</v>
      </c>
      <c r="H27">
        <v>1933</v>
      </c>
      <c r="I27">
        <v>0.33885151099999999</v>
      </c>
    </row>
    <row r="28" spans="1:9">
      <c r="A28">
        <v>20</v>
      </c>
      <c r="B28">
        <v>10</v>
      </c>
      <c r="C28">
        <v>3874</v>
      </c>
      <c r="D28">
        <v>0.34073308099999999</v>
      </c>
      <c r="E28">
        <v>0.35499998900000002</v>
      </c>
      <c r="F28">
        <v>1932</v>
      </c>
      <c r="G28">
        <v>0.39803311200000002</v>
      </c>
      <c r="H28">
        <v>1942</v>
      </c>
      <c r="I28">
        <v>0.283728123</v>
      </c>
    </row>
    <row r="29" spans="1:9">
      <c r="A29">
        <v>20</v>
      </c>
      <c r="B29">
        <v>11</v>
      </c>
      <c r="C29">
        <v>3875</v>
      </c>
      <c r="D29">
        <v>0.28206452700000001</v>
      </c>
      <c r="E29">
        <v>0.38899999899999999</v>
      </c>
      <c r="F29">
        <v>1936</v>
      </c>
      <c r="G29">
        <v>0.34039256000000001</v>
      </c>
      <c r="H29">
        <v>1939</v>
      </c>
      <c r="I29">
        <v>0.22382672100000001</v>
      </c>
    </row>
    <row r="30" spans="1:9">
      <c r="A30">
        <v>20</v>
      </c>
      <c r="B30">
        <v>12</v>
      </c>
      <c r="C30">
        <v>3875</v>
      </c>
      <c r="D30">
        <v>0.248774201</v>
      </c>
      <c r="E30">
        <v>0.41699999599999998</v>
      </c>
      <c r="F30">
        <v>1925</v>
      </c>
      <c r="G30">
        <v>0.31116882000000001</v>
      </c>
      <c r="H30">
        <v>1950</v>
      </c>
      <c r="I30">
        <v>0.187179491</v>
      </c>
    </row>
    <row r="31" spans="1:9">
      <c r="A31">
        <v>20</v>
      </c>
      <c r="B31">
        <v>15</v>
      </c>
      <c r="C31">
        <v>3876</v>
      </c>
      <c r="D31">
        <v>0.1999484</v>
      </c>
      <c r="E31">
        <v>0.49099999700000002</v>
      </c>
      <c r="F31">
        <v>1936</v>
      </c>
      <c r="G31">
        <v>0.27427685299999999</v>
      </c>
      <c r="H31">
        <v>1940</v>
      </c>
      <c r="I31">
        <v>0.12577319100000001</v>
      </c>
    </row>
    <row r="32" spans="1:9">
      <c r="A32">
        <v>20</v>
      </c>
      <c r="B32">
        <v>20</v>
      </c>
      <c r="C32">
        <v>3876</v>
      </c>
      <c r="D32">
        <v>0.17414860400000001</v>
      </c>
      <c r="E32">
        <v>0.59399998200000004</v>
      </c>
      <c r="F32">
        <v>1937</v>
      </c>
      <c r="G32">
        <v>0.24832214399999999</v>
      </c>
      <c r="H32">
        <v>1939</v>
      </c>
      <c r="I32">
        <v>0.100051574</v>
      </c>
    </row>
    <row r="33" spans="1:9">
      <c r="A33">
        <v>20</v>
      </c>
      <c r="B33">
        <v>25</v>
      </c>
      <c r="C33">
        <v>3876</v>
      </c>
      <c r="D33">
        <v>0.17879256599999999</v>
      </c>
      <c r="E33">
        <v>0.67199999099999996</v>
      </c>
      <c r="F33">
        <v>1934</v>
      </c>
      <c r="G33">
        <v>0.229576007</v>
      </c>
      <c r="H33">
        <v>1942</v>
      </c>
      <c r="I33">
        <v>0.12821833799999999</v>
      </c>
    </row>
    <row r="34" spans="1:9">
      <c r="A34">
        <v>20</v>
      </c>
      <c r="B34">
        <v>500</v>
      </c>
      <c r="C34">
        <v>3876</v>
      </c>
      <c r="D34">
        <v>0.30030959800000001</v>
      </c>
      <c r="E34">
        <v>0.91799998299999996</v>
      </c>
      <c r="F34">
        <v>1919</v>
      </c>
      <c r="G34">
        <v>0.40489837499999998</v>
      </c>
      <c r="H34">
        <v>1957</v>
      </c>
      <c r="I34">
        <v>0.197751656</v>
      </c>
    </row>
    <row r="35" spans="1:9">
      <c r="A35">
        <v>40</v>
      </c>
      <c r="B35">
        <v>6</v>
      </c>
      <c r="C35">
        <v>2816</v>
      </c>
      <c r="D35">
        <v>0.72585225099999995</v>
      </c>
      <c r="E35">
        <v>0.19499999300000001</v>
      </c>
      <c r="F35">
        <v>1400</v>
      </c>
      <c r="G35">
        <v>0.71714288000000004</v>
      </c>
      <c r="H35">
        <v>1416</v>
      </c>
      <c r="I35">
        <v>0.734463274</v>
      </c>
    </row>
    <row r="36" spans="1:9">
      <c r="A36">
        <v>40</v>
      </c>
      <c r="B36">
        <v>7</v>
      </c>
      <c r="C36">
        <v>3662</v>
      </c>
      <c r="D36">
        <v>0.64008736600000005</v>
      </c>
      <c r="E36">
        <v>0.23700000299999999</v>
      </c>
      <c r="F36">
        <v>1817</v>
      </c>
      <c r="G36">
        <v>0.652724266</v>
      </c>
      <c r="H36">
        <v>1845</v>
      </c>
      <c r="I36">
        <v>0.62764227400000006</v>
      </c>
    </row>
    <row r="37" spans="1:9">
      <c r="A37">
        <v>40</v>
      </c>
      <c r="B37">
        <v>8</v>
      </c>
      <c r="C37">
        <v>3799</v>
      </c>
      <c r="D37">
        <v>0.58989208900000001</v>
      </c>
      <c r="E37">
        <v>0.27000001099999998</v>
      </c>
      <c r="F37">
        <v>1899</v>
      </c>
      <c r="G37">
        <v>0.62295943499999995</v>
      </c>
      <c r="H37">
        <v>1900</v>
      </c>
      <c r="I37">
        <v>0.55684208899999998</v>
      </c>
    </row>
    <row r="38" spans="1:9">
      <c r="A38">
        <v>40</v>
      </c>
      <c r="B38">
        <v>9</v>
      </c>
      <c r="C38">
        <v>3866</v>
      </c>
      <c r="D38">
        <v>0.50827729700000002</v>
      </c>
      <c r="E38">
        <v>0.31099999</v>
      </c>
      <c r="F38">
        <v>1933</v>
      </c>
      <c r="G38">
        <v>0.57216763500000001</v>
      </c>
      <c r="H38">
        <v>1933</v>
      </c>
      <c r="I38">
        <v>0.44438695900000003</v>
      </c>
    </row>
    <row r="39" spans="1:9">
      <c r="A39">
        <v>40</v>
      </c>
      <c r="B39">
        <v>10</v>
      </c>
      <c r="C39">
        <v>3874</v>
      </c>
      <c r="D39">
        <v>0.43727412799999998</v>
      </c>
      <c r="E39">
        <v>0.35499998900000002</v>
      </c>
      <c r="F39">
        <v>1932</v>
      </c>
      <c r="G39">
        <v>0.497929603</v>
      </c>
      <c r="H39">
        <v>1942</v>
      </c>
      <c r="I39">
        <v>0.37693101200000001</v>
      </c>
    </row>
    <row r="40" spans="1:9">
      <c r="A40">
        <v>40</v>
      </c>
      <c r="B40">
        <v>11</v>
      </c>
      <c r="C40">
        <v>3875</v>
      </c>
      <c r="D40">
        <v>0.366193563</v>
      </c>
      <c r="E40">
        <v>0.38899999899999999</v>
      </c>
      <c r="F40">
        <v>1936</v>
      </c>
      <c r="G40">
        <v>0.43440082699999999</v>
      </c>
      <c r="H40">
        <v>1939</v>
      </c>
      <c r="I40">
        <v>0.29809179899999999</v>
      </c>
    </row>
    <row r="41" spans="1:9">
      <c r="A41">
        <v>40</v>
      </c>
      <c r="B41">
        <v>12</v>
      </c>
      <c r="C41">
        <v>3875</v>
      </c>
      <c r="D41">
        <v>0.32800000899999998</v>
      </c>
      <c r="E41">
        <v>0.41699999599999998</v>
      </c>
      <c r="F41">
        <v>1925</v>
      </c>
      <c r="G41">
        <v>0.39636364600000001</v>
      </c>
      <c r="H41">
        <v>1950</v>
      </c>
      <c r="I41">
        <v>0.260512829</v>
      </c>
    </row>
    <row r="42" spans="1:9">
      <c r="A42">
        <v>40</v>
      </c>
      <c r="B42">
        <v>15</v>
      </c>
      <c r="C42">
        <v>3876</v>
      </c>
      <c r="D42">
        <v>0.258255929</v>
      </c>
      <c r="E42">
        <v>0.49099999700000002</v>
      </c>
      <c r="F42">
        <v>1936</v>
      </c>
      <c r="G42">
        <v>0.34607437299999999</v>
      </c>
      <c r="H42">
        <v>1940</v>
      </c>
      <c r="I42">
        <v>0.170618564</v>
      </c>
    </row>
    <row r="43" spans="1:9">
      <c r="A43">
        <v>40</v>
      </c>
      <c r="B43">
        <v>20</v>
      </c>
      <c r="C43">
        <v>3876</v>
      </c>
      <c r="D43">
        <v>0.21026831900000001</v>
      </c>
      <c r="E43">
        <v>0.59399998200000004</v>
      </c>
      <c r="F43">
        <v>1937</v>
      </c>
      <c r="G43">
        <v>0.29943209900000001</v>
      </c>
      <c r="H43">
        <v>1939</v>
      </c>
      <c r="I43">
        <v>0.121196494</v>
      </c>
    </row>
    <row r="44" spans="1:9">
      <c r="A44">
        <v>40</v>
      </c>
      <c r="B44">
        <v>25</v>
      </c>
      <c r="C44">
        <v>3876</v>
      </c>
      <c r="D44">
        <v>0.206140354</v>
      </c>
      <c r="E44">
        <v>0.67199999099999996</v>
      </c>
      <c r="F44">
        <v>1934</v>
      </c>
      <c r="G44">
        <v>0.275077552</v>
      </c>
      <c r="H44">
        <v>1942</v>
      </c>
      <c r="I44">
        <v>0.13748712799999999</v>
      </c>
    </row>
    <row r="45" spans="1:9">
      <c r="A45">
        <v>40</v>
      </c>
      <c r="B45">
        <v>500</v>
      </c>
      <c r="C45">
        <v>3876</v>
      </c>
      <c r="D45">
        <v>0.30030959800000001</v>
      </c>
      <c r="E45">
        <v>0.91799998299999996</v>
      </c>
      <c r="F45">
        <v>1919</v>
      </c>
      <c r="G45">
        <v>0.40489837499999998</v>
      </c>
      <c r="H45">
        <v>1957</v>
      </c>
      <c r="I45">
        <v>0.197751656</v>
      </c>
    </row>
    <row r="46" spans="1:9">
      <c r="A46">
        <v>5</v>
      </c>
      <c r="B46">
        <v>6</v>
      </c>
      <c r="C46">
        <v>2816</v>
      </c>
      <c r="D46">
        <v>0.35191762399999998</v>
      </c>
      <c r="E46">
        <v>0.19499999300000001</v>
      </c>
      <c r="F46">
        <v>1400</v>
      </c>
      <c r="G46">
        <v>0.35857144000000002</v>
      </c>
      <c r="H46">
        <v>1416</v>
      </c>
      <c r="I46">
        <v>0.34533897000000002</v>
      </c>
    </row>
    <row r="47" spans="1:9">
      <c r="A47">
        <v>5</v>
      </c>
      <c r="B47">
        <v>7</v>
      </c>
      <c r="C47">
        <v>3662</v>
      </c>
      <c r="D47">
        <v>0.28072091900000001</v>
      </c>
      <c r="E47">
        <v>0.23700000299999999</v>
      </c>
      <c r="F47">
        <v>1817</v>
      </c>
      <c r="G47">
        <v>0.31480461399999998</v>
      </c>
      <c r="H47">
        <v>1845</v>
      </c>
      <c r="I47">
        <v>0.24715447400000001</v>
      </c>
    </row>
    <row r="48" spans="1:9">
      <c r="A48">
        <v>5</v>
      </c>
      <c r="B48">
        <v>8</v>
      </c>
      <c r="C48">
        <v>3799</v>
      </c>
      <c r="D48">
        <v>0.24901290200000001</v>
      </c>
      <c r="E48">
        <v>0.27000001099999998</v>
      </c>
      <c r="F48">
        <v>1899</v>
      </c>
      <c r="G48">
        <v>0.30068457100000001</v>
      </c>
      <c r="H48">
        <v>1900</v>
      </c>
      <c r="I48">
        <v>0.19736842800000001</v>
      </c>
    </row>
    <row r="49" spans="1:9">
      <c r="A49">
        <v>5</v>
      </c>
      <c r="B49">
        <v>9</v>
      </c>
      <c r="C49">
        <v>3866</v>
      </c>
      <c r="D49">
        <v>0.20641489299999999</v>
      </c>
      <c r="E49">
        <v>0.31099999</v>
      </c>
      <c r="F49">
        <v>1933</v>
      </c>
      <c r="G49">
        <v>0.25866529300000002</v>
      </c>
      <c r="H49">
        <v>1933</v>
      </c>
      <c r="I49">
        <v>0.15416450800000001</v>
      </c>
    </row>
    <row r="50" spans="1:9">
      <c r="A50">
        <v>5</v>
      </c>
      <c r="B50">
        <v>10</v>
      </c>
      <c r="C50">
        <v>3874</v>
      </c>
      <c r="D50">
        <v>0.16752710900000001</v>
      </c>
      <c r="E50">
        <v>0.35499998900000002</v>
      </c>
      <c r="F50">
        <v>1932</v>
      </c>
      <c r="G50">
        <v>0.226190478</v>
      </c>
      <c r="H50">
        <v>1942</v>
      </c>
      <c r="I50">
        <v>0.10916581</v>
      </c>
    </row>
    <row r="51" spans="1:9">
      <c r="A51">
        <v>5</v>
      </c>
      <c r="B51">
        <v>11</v>
      </c>
      <c r="C51">
        <v>3875</v>
      </c>
      <c r="D51">
        <v>0.139096782</v>
      </c>
      <c r="E51">
        <v>0.38899999899999999</v>
      </c>
      <c r="F51">
        <v>1936</v>
      </c>
      <c r="G51">
        <v>0.19989669299999999</v>
      </c>
      <c r="H51">
        <v>1939</v>
      </c>
      <c r="I51" s="49">
        <v>7.8390926099999994E-2</v>
      </c>
    </row>
    <row r="52" spans="1:9">
      <c r="A52">
        <v>5</v>
      </c>
      <c r="B52">
        <v>12</v>
      </c>
      <c r="C52">
        <v>3875</v>
      </c>
      <c r="D52">
        <v>0.1243871</v>
      </c>
      <c r="E52">
        <v>0.41699999599999998</v>
      </c>
      <c r="F52">
        <v>1925</v>
      </c>
      <c r="G52">
        <v>0.18337662499999999</v>
      </c>
      <c r="H52">
        <v>1950</v>
      </c>
      <c r="I52" s="49">
        <v>6.6153846700000005E-2</v>
      </c>
    </row>
    <row r="53" spans="1:9">
      <c r="A53">
        <v>5</v>
      </c>
      <c r="B53">
        <v>15</v>
      </c>
      <c r="C53">
        <v>3876</v>
      </c>
      <c r="D53" s="49">
        <v>8.1011354899999999E-2</v>
      </c>
      <c r="E53">
        <v>0.49099999700000002</v>
      </c>
      <c r="F53">
        <v>1936</v>
      </c>
      <c r="G53">
        <v>0.127582639</v>
      </c>
      <c r="H53">
        <v>1940</v>
      </c>
      <c r="I53" s="49">
        <v>3.45360823E-2</v>
      </c>
    </row>
    <row r="54" spans="1:9">
      <c r="A54">
        <v>5</v>
      </c>
      <c r="B54">
        <v>20</v>
      </c>
      <c r="C54">
        <v>3876</v>
      </c>
      <c r="D54" s="49">
        <v>6.9917440400000003E-2</v>
      </c>
      <c r="E54">
        <v>0.59399998200000004</v>
      </c>
      <c r="F54">
        <v>1937</v>
      </c>
      <c r="G54">
        <v>0.11254517</v>
      </c>
      <c r="H54">
        <v>1939</v>
      </c>
      <c r="I54" s="49">
        <v>2.7333676800000001E-2</v>
      </c>
    </row>
    <row r="55" spans="1:9">
      <c r="A55">
        <v>5</v>
      </c>
      <c r="B55">
        <v>25</v>
      </c>
      <c r="C55">
        <v>3876</v>
      </c>
      <c r="D55" s="49">
        <v>6.4241483799999999E-2</v>
      </c>
      <c r="E55">
        <v>0.67199999099999996</v>
      </c>
      <c r="F55">
        <v>1934</v>
      </c>
      <c r="G55">
        <v>0.104446739</v>
      </c>
      <c r="H55">
        <v>1942</v>
      </c>
      <c r="I55" s="49">
        <v>2.4201853200000002E-2</v>
      </c>
    </row>
    <row r="56" spans="1:9">
      <c r="A56">
        <v>5</v>
      </c>
      <c r="B56">
        <v>500</v>
      </c>
      <c r="C56">
        <v>3876</v>
      </c>
      <c r="D56" s="49">
        <v>1.2383900600000001E-2</v>
      </c>
      <c r="E56">
        <v>0.91799998299999996</v>
      </c>
      <c r="F56">
        <v>1919</v>
      </c>
      <c r="G56" s="49">
        <v>2.5013027699999999E-2</v>
      </c>
      <c r="H56">
        <v>1957</v>
      </c>
      <c r="I56">
        <v>0</v>
      </c>
    </row>
    <row r="57" spans="1:9">
      <c r="A57">
        <v>10</v>
      </c>
      <c r="B57">
        <v>6</v>
      </c>
      <c r="C57">
        <v>2816</v>
      </c>
      <c r="D57">
        <v>0.48473012399999998</v>
      </c>
      <c r="E57">
        <v>0.19499999300000001</v>
      </c>
      <c r="F57">
        <v>1400</v>
      </c>
      <c r="G57">
        <v>0.48500001399999998</v>
      </c>
      <c r="H57">
        <v>1416</v>
      </c>
      <c r="I57">
        <v>0.484463274</v>
      </c>
    </row>
    <row r="58" spans="1:9">
      <c r="A58">
        <v>10</v>
      </c>
      <c r="B58">
        <v>7</v>
      </c>
      <c r="C58">
        <v>3662</v>
      </c>
      <c r="D58">
        <v>0.397870004</v>
      </c>
      <c r="E58">
        <v>0.23700000299999999</v>
      </c>
      <c r="F58">
        <v>1817</v>
      </c>
      <c r="G58">
        <v>0.43037974800000001</v>
      </c>
      <c r="H58">
        <v>1845</v>
      </c>
      <c r="I58">
        <v>0.36585366699999999</v>
      </c>
    </row>
    <row r="59" spans="1:9">
      <c r="A59">
        <v>10</v>
      </c>
      <c r="B59">
        <v>8</v>
      </c>
      <c r="C59">
        <v>3799</v>
      </c>
      <c r="D59">
        <v>0.35430377699999999</v>
      </c>
      <c r="E59">
        <v>0.27000001099999998</v>
      </c>
      <c r="F59">
        <v>1899</v>
      </c>
      <c r="G59">
        <v>0.402317017</v>
      </c>
      <c r="H59">
        <v>1900</v>
      </c>
      <c r="I59">
        <v>0.30631577999999998</v>
      </c>
    </row>
    <row r="60" spans="1:9">
      <c r="A60">
        <v>10</v>
      </c>
      <c r="B60">
        <v>9</v>
      </c>
      <c r="C60">
        <v>3866</v>
      </c>
      <c r="D60">
        <v>0.29229176000000001</v>
      </c>
      <c r="E60">
        <v>0.31099999</v>
      </c>
      <c r="F60">
        <v>1933</v>
      </c>
      <c r="G60">
        <v>0.34816348600000002</v>
      </c>
      <c r="H60">
        <v>1933</v>
      </c>
      <c r="I60">
        <v>0.23642006500000001</v>
      </c>
    </row>
    <row r="61" spans="1:9">
      <c r="A61">
        <v>10</v>
      </c>
      <c r="B61">
        <v>10</v>
      </c>
      <c r="C61">
        <v>3874</v>
      </c>
      <c r="D61">
        <v>0.237222508</v>
      </c>
      <c r="E61">
        <v>0.35499998900000002</v>
      </c>
      <c r="F61">
        <v>1932</v>
      </c>
      <c r="G61">
        <v>0.301242232</v>
      </c>
      <c r="H61">
        <v>1942</v>
      </c>
      <c r="I61">
        <v>0.17353244100000001</v>
      </c>
    </row>
    <row r="62" spans="1:9">
      <c r="A62">
        <v>10</v>
      </c>
      <c r="B62">
        <v>11</v>
      </c>
      <c r="C62">
        <v>3875</v>
      </c>
      <c r="D62">
        <v>0.198451608</v>
      </c>
      <c r="E62">
        <v>0.38899999899999999</v>
      </c>
      <c r="F62">
        <v>1936</v>
      </c>
      <c r="G62">
        <v>0.26704546800000001</v>
      </c>
      <c r="H62">
        <v>1939</v>
      </c>
      <c r="I62">
        <v>0.12996390499999999</v>
      </c>
    </row>
    <row r="63" spans="1:9">
      <c r="A63">
        <v>10</v>
      </c>
      <c r="B63">
        <v>12</v>
      </c>
      <c r="C63">
        <v>3875</v>
      </c>
      <c r="D63">
        <v>0.18116128400000001</v>
      </c>
      <c r="E63">
        <v>0.41699999599999998</v>
      </c>
      <c r="F63">
        <v>1925</v>
      </c>
      <c r="G63">
        <v>0.25142857400000002</v>
      </c>
      <c r="H63">
        <v>1950</v>
      </c>
      <c r="I63">
        <v>0.111794874</v>
      </c>
    </row>
    <row r="64" spans="1:9">
      <c r="A64">
        <v>10</v>
      </c>
      <c r="B64">
        <v>15</v>
      </c>
      <c r="C64">
        <v>3876</v>
      </c>
      <c r="D64">
        <v>0.123581015</v>
      </c>
      <c r="E64">
        <v>0.49099999700000002</v>
      </c>
      <c r="F64">
        <v>1936</v>
      </c>
      <c r="G64">
        <v>0.18698346599999999</v>
      </c>
      <c r="H64">
        <v>1940</v>
      </c>
      <c r="I64" s="49">
        <v>6.0309279700000003E-2</v>
      </c>
    </row>
    <row r="65" spans="1:9">
      <c r="A65">
        <v>10</v>
      </c>
      <c r="B65">
        <v>20</v>
      </c>
      <c r="C65">
        <v>3876</v>
      </c>
      <c r="D65" s="49">
        <v>9.8813206000000001E-2</v>
      </c>
      <c r="E65">
        <v>0.59399998200000004</v>
      </c>
      <c r="F65">
        <v>1937</v>
      </c>
      <c r="G65">
        <v>0.16107381900000001</v>
      </c>
      <c r="H65">
        <v>1939</v>
      </c>
      <c r="I65" s="49">
        <v>3.6616813400000003E-2</v>
      </c>
    </row>
    <row r="66" spans="1:9">
      <c r="A66">
        <v>10</v>
      </c>
      <c r="B66">
        <v>25</v>
      </c>
      <c r="C66">
        <v>3876</v>
      </c>
      <c r="D66" s="49">
        <v>8.8493295E-2</v>
      </c>
      <c r="E66">
        <v>0.67199999099999996</v>
      </c>
      <c r="F66">
        <v>1934</v>
      </c>
      <c r="G66">
        <v>0.142192349</v>
      </c>
      <c r="H66">
        <v>1942</v>
      </c>
      <c r="I66" s="49">
        <v>3.5015448900000003E-2</v>
      </c>
    </row>
    <row r="67" spans="1:9">
      <c r="A67">
        <v>10</v>
      </c>
      <c r="B67">
        <v>500</v>
      </c>
      <c r="C67">
        <v>3876</v>
      </c>
      <c r="D67" s="49">
        <v>3.0185759100000001E-2</v>
      </c>
      <c r="E67">
        <v>0.91799998299999996</v>
      </c>
      <c r="F67">
        <v>1919</v>
      </c>
      <c r="G67" s="49">
        <v>2.5013027699999999E-2</v>
      </c>
      <c r="H67">
        <v>1957</v>
      </c>
      <c r="I67" s="49">
        <v>3.5258047299999998E-2</v>
      </c>
    </row>
    <row r="68" spans="1:9">
      <c r="A68">
        <v>20</v>
      </c>
      <c r="B68">
        <v>6</v>
      </c>
      <c r="C68">
        <v>2816</v>
      </c>
      <c r="D68">
        <v>0.625</v>
      </c>
      <c r="E68">
        <v>0.19499999300000001</v>
      </c>
      <c r="F68">
        <v>1400</v>
      </c>
      <c r="G68">
        <v>0.63714283699999996</v>
      </c>
      <c r="H68">
        <v>1416</v>
      </c>
      <c r="I68">
        <v>0.61299437300000004</v>
      </c>
    </row>
    <row r="69" spans="1:9">
      <c r="A69">
        <v>20</v>
      </c>
      <c r="B69">
        <v>7</v>
      </c>
      <c r="C69">
        <v>3662</v>
      </c>
      <c r="D69">
        <v>0.53713816400000003</v>
      </c>
      <c r="E69">
        <v>0.23700000299999999</v>
      </c>
      <c r="F69">
        <v>1817</v>
      </c>
      <c r="G69">
        <v>0.57567417600000004</v>
      </c>
      <c r="H69">
        <v>1845</v>
      </c>
      <c r="I69">
        <v>0.49918699300000002</v>
      </c>
    </row>
    <row r="70" spans="1:9">
      <c r="A70">
        <v>20</v>
      </c>
      <c r="B70">
        <v>8</v>
      </c>
      <c r="C70">
        <v>3799</v>
      </c>
      <c r="D70">
        <v>0.48618057399999998</v>
      </c>
      <c r="E70">
        <v>0.27000001099999998</v>
      </c>
      <c r="F70">
        <v>1899</v>
      </c>
      <c r="G70">
        <v>0.54291731099999996</v>
      </c>
      <c r="H70">
        <v>1900</v>
      </c>
      <c r="I70">
        <v>0.42947369800000001</v>
      </c>
    </row>
    <row r="71" spans="1:9">
      <c r="A71">
        <v>20</v>
      </c>
      <c r="B71">
        <v>9</v>
      </c>
      <c r="C71">
        <v>3866</v>
      </c>
      <c r="D71">
        <v>0.41955509800000002</v>
      </c>
      <c r="E71">
        <v>0.31099999</v>
      </c>
      <c r="F71">
        <v>1933</v>
      </c>
      <c r="G71">
        <v>0.49042937199999997</v>
      </c>
      <c r="H71">
        <v>1933</v>
      </c>
      <c r="I71">
        <v>0.34868079400000002</v>
      </c>
    </row>
    <row r="72" spans="1:9">
      <c r="A72">
        <v>20</v>
      </c>
      <c r="B72">
        <v>10</v>
      </c>
      <c r="C72">
        <v>3874</v>
      </c>
      <c r="D72">
        <v>0.35002580300000002</v>
      </c>
      <c r="E72">
        <v>0.35499998900000002</v>
      </c>
      <c r="F72">
        <v>1932</v>
      </c>
      <c r="G72">
        <v>0.428571433</v>
      </c>
      <c r="H72">
        <v>1942</v>
      </c>
      <c r="I72">
        <v>0.27188465000000001</v>
      </c>
    </row>
    <row r="73" spans="1:9">
      <c r="A73">
        <v>20</v>
      </c>
      <c r="B73">
        <v>11</v>
      </c>
      <c r="C73">
        <v>3875</v>
      </c>
      <c r="D73">
        <v>0.28929030900000002</v>
      </c>
      <c r="E73">
        <v>0.38899999899999999</v>
      </c>
      <c r="F73">
        <v>1936</v>
      </c>
      <c r="G73">
        <v>0.37086775900000002</v>
      </c>
      <c r="H73">
        <v>1939</v>
      </c>
      <c r="I73">
        <v>0.20783908700000001</v>
      </c>
    </row>
    <row r="74" spans="1:9">
      <c r="A74">
        <v>20</v>
      </c>
      <c r="B74">
        <v>12</v>
      </c>
      <c r="C74">
        <v>3875</v>
      </c>
      <c r="D74">
        <v>0.26116129799999999</v>
      </c>
      <c r="E74">
        <v>0.41699999599999998</v>
      </c>
      <c r="F74">
        <v>1925</v>
      </c>
      <c r="G74">
        <v>0.34441557499999997</v>
      </c>
      <c r="H74">
        <v>1950</v>
      </c>
      <c r="I74">
        <v>0.17897436</v>
      </c>
    </row>
    <row r="75" spans="1:9">
      <c r="A75">
        <v>20</v>
      </c>
      <c r="B75">
        <v>15</v>
      </c>
      <c r="C75">
        <v>3876</v>
      </c>
      <c r="D75">
        <v>0.18111455400000001</v>
      </c>
      <c r="E75">
        <v>0.49099999700000002</v>
      </c>
      <c r="F75">
        <v>1936</v>
      </c>
      <c r="G75">
        <v>0.25361570700000002</v>
      </c>
      <c r="H75">
        <v>1940</v>
      </c>
      <c r="I75">
        <v>0.10876289</v>
      </c>
    </row>
    <row r="76" spans="1:9">
      <c r="A76">
        <v>20</v>
      </c>
      <c r="B76">
        <v>20</v>
      </c>
      <c r="C76">
        <v>3876</v>
      </c>
      <c r="D76">
        <v>0.12693499</v>
      </c>
      <c r="E76">
        <v>0.59399998200000004</v>
      </c>
      <c r="F76">
        <v>1937</v>
      </c>
      <c r="G76">
        <v>0.199277237</v>
      </c>
      <c r="H76">
        <v>1939</v>
      </c>
      <c r="I76" s="49">
        <v>5.4667353600000003E-2</v>
      </c>
    </row>
    <row r="77" spans="1:9">
      <c r="A77">
        <v>20</v>
      </c>
      <c r="B77">
        <v>25</v>
      </c>
      <c r="C77">
        <v>3876</v>
      </c>
      <c r="D77">
        <v>0.13441692299999999</v>
      </c>
      <c r="E77">
        <v>0.67199999099999996</v>
      </c>
      <c r="F77">
        <v>1934</v>
      </c>
      <c r="G77">
        <v>0.22595657399999999</v>
      </c>
      <c r="H77">
        <v>1942</v>
      </c>
      <c r="I77" s="49">
        <v>4.3254375499999997E-2</v>
      </c>
    </row>
    <row r="78" spans="1:9">
      <c r="A78">
        <v>20</v>
      </c>
      <c r="B78">
        <v>500</v>
      </c>
      <c r="C78">
        <v>3876</v>
      </c>
      <c r="D78">
        <v>0.25902992499999999</v>
      </c>
      <c r="E78">
        <v>0.91799998299999996</v>
      </c>
      <c r="F78">
        <v>1919</v>
      </c>
      <c r="G78">
        <v>0.25742575499999998</v>
      </c>
      <c r="H78">
        <v>1957</v>
      </c>
      <c r="I78">
        <v>0.26060295100000003</v>
      </c>
    </row>
    <row r="79" spans="1:9">
      <c r="A79">
        <v>40</v>
      </c>
      <c r="B79">
        <v>6</v>
      </c>
      <c r="C79">
        <v>2816</v>
      </c>
      <c r="D79">
        <v>0.74289774900000005</v>
      </c>
      <c r="E79">
        <v>0.19499999300000001</v>
      </c>
      <c r="F79">
        <v>1400</v>
      </c>
      <c r="G79">
        <v>0.75499999500000003</v>
      </c>
      <c r="H79">
        <v>1416</v>
      </c>
      <c r="I79">
        <v>0.73093217600000004</v>
      </c>
    </row>
    <row r="80" spans="1:9">
      <c r="A80">
        <v>40</v>
      </c>
      <c r="B80">
        <v>7</v>
      </c>
      <c r="C80">
        <v>3662</v>
      </c>
      <c r="D80">
        <v>0.65865647800000005</v>
      </c>
      <c r="E80">
        <v>0.23700000299999999</v>
      </c>
      <c r="F80">
        <v>1817</v>
      </c>
      <c r="G80">
        <v>0.68794715399999995</v>
      </c>
      <c r="H80">
        <v>1845</v>
      </c>
      <c r="I80">
        <v>0.629810274</v>
      </c>
    </row>
    <row r="81" spans="1:9">
      <c r="A81">
        <v>40</v>
      </c>
      <c r="B81">
        <v>8</v>
      </c>
      <c r="C81">
        <v>3799</v>
      </c>
      <c r="D81">
        <v>0.60621213900000004</v>
      </c>
      <c r="E81">
        <v>0.27000001099999998</v>
      </c>
      <c r="F81">
        <v>1899</v>
      </c>
      <c r="G81">
        <v>0.64823591700000005</v>
      </c>
      <c r="H81">
        <v>1900</v>
      </c>
      <c r="I81">
        <v>0.56421053399999999</v>
      </c>
    </row>
    <row r="82" spans="1:9">
      <c r="A82">
        <v>40</v>
      </c>
      <c r="B82">
        <v>9</v>
      </c>
      <c r="C82">
        <v>3866</v>
      </c>
      <c r="D82">
        <v>0.52715986999999997</v>
      </c>
      <c r="E82">
        <v>0.31099999</v>
      </c>
      <c r="F82">
        <v>1933</v>
      </c>
      <c r="G82">
        <v>0.59751683499999997</v>
      </c>
      <c r="H82">
        <v>1933</v>
      </c>
      <c r="I82">
        <v>0.45680290499999998</v>
      </c>
    </row>
    <row r="83" spans="1:9">
      <c r="A83">
        <v>40</v>
      </c>
      <c r="B83">
        <v>10</v>
      </c>
      <c r="C83">
        <v>3874</v>
      </c>
      <c r="D83">
        <v>0.45585957199999999</v>
      </c>
      <c r="E83">
        <v>0.35499998900000002</v>
      </c>
      <c r="F83">
        <v>1932</v>
      </c>
      <c r="G83">
        <v>0.53364390100000003</v>
      </c>
      <c r="H83">
        <v>1942</v>
      </c>
      <c r="I83">
        <v>0.37847578500000001</v>
      </c>
    </row>
    <row r="84" spans="1:9">
      <c r="A84">
        <v>40</v>
      </c>
      <c r="B84">
        <v>11</v>
      </c>
      <c r="C84">
        <v>3875</v>
      </c>
      <c r="D84">
        <v>0.38322579899999998</v>
      </c>
      <c r="E84">
        <v>0.38899999899999999</v>
      </c>
      <c r="F84">
        <v>1936</v>
      </c>
      <c r="G84">
        <v>0.47365701199999999</v>
      </c>
      <c r="H84">
        <v>1939</v>
      </c>
      <c r="I84">
        <v>0.29293450700000001</v>
      </c>
    </row>
    <row r="85" spans="1:9">
      <c r="A85">
        <v>40</v>
      </c>
      <c r="B85">
        <v>12</v>
      </c>
      <c r="C85">
        <v>3875</v>
      </c>
      <c r="D85">
        <v>0.34503224500000002</v>
      </c>
      <c r="E85">
        <v>0.41699999599999998</v>
      </c>
      <c r="F85">
        <v>1925</v>
      </c>
      <c r="G85">
        <v>0.43480518499999998</v>
      </c>
      <c r="H85">
        <v>1950</v>
      </c>
      <c r="I85">
        <v>0.25641027100000002</v>
      </c>
    </row>
    <row r="86" spans="1:9">
      <c r="A86">
        <v>40</v>
      </c>
      <c r="B86">
        <v>15</v>
      </c>
      <c r="C86">
        <v>3876</v>
      </c>
      <c r="D86">
        <v>0.24871000600000001</v>
      </c>
      <c r="E86">
        <v>0.49099999700000002</v>
      </c>
      <c r="F86">
        <v>1936</v>
      </c>
      <c r="G86">
        <v>0.35123968100000003</v>
      </c>
      <c r="H86">
        <v>1940</v>
      </c>
      <c r="I86">
        <v>0.14639174899999999</v>
      </c>
    </row>
    <row r="87" spans="1:9">
      <c r="A87">
        <v>40</v>
      </c>
      <c r="B87">
        <v>20</v>
      </c>
      <c r="C87">
        <v>3876</v>
      </c>
      <c r="D87">
        <v>0.17647059300000001</v>
      </c>
      <c r="E87">
        <v>0.59399998200000004</v>
      </c>
      <c r="F87">
        <v>1937</v>
      </c>
      <c r="G87">
        <v>0.27929788799999999</v>
      </c>
      <c r="H87">
        <v>1939</v>
      </c>
      <c r="I87" s="49">
        <v>7.3749356000000002E-2</v>
      </c>
    </row>
    <row r="88" spans="1:9">
      <c r="A88">
        <v>40</v>
      </c>
      <c r="B88">
        <v>25</v>
      </c>
      <c r="C88">
        <v>3876</v>
      </c>
      <c r="D88">
        <v>0.16821464899999999</v>
      </c>
      <c r="E88">
        <v>0.67199999099999996</v>
      </c>
      <c r="F88">
        <v>1934</v>
      </c>
      <c r="G88">
        <v>0.26163393299999999</v>
      </c>
      <c r="H88">
        <v>1942</v>
      </c>
      <c r="I88" s="49">
        <v>7.5180225099999998E-2</v>
      </c>
    </row>
    <row r="89" spans="1:9">
      <c r="A89">
        <v>40</v>
      </c>
      <c r="B89">
        <v>500</v>
      </c>
      <c r="C89">
        <v>3876</v>
      </c>
      <c r="D89">
        <v>0.25902992499999999</v>
      </c>
      <c r="E89">
        <v>0.91799998299999996</v>
      </c>
      <c r="F89">
        <v>1919</v>
      </c>
      <c r="G89">
        <v>0.25742575499999998</v>
      </c>
      <c r="H89">
        <v>1957</v>
      </c>
      <c r="I89">
        <v>0.26060295100000003</v>
      </c>
    </row>
    <row r="90" spans="1:9">
      <c r="A90">
        <v>5</v>
      </c>
      <c r="B90">
        <v>6</v>
      </c>
      <c r="C90">
        <v>2816</v>
      </c>
      <c r="D90">
        <v>0.33451703199999999</v>
      </c>
      <c r="E90">
        <v>0.19499999300000001</v>
      </c>
      <c r="F90">
        <v>1400</v>
      </c>
      <c r="G90">
        <v>0.34142857799999998</v>
      </c>
      <c r="H90">
        <v>1416</v>
      </c>
      <c r="I90">
        <v>0.327683628</v>
      </c>
    </row>
    <row r="91" spans="1:9">
      <c r="A91">
        <v>5</v>
      </c>
      <c r="B91">
        <v>7</v>
      </c>
      <c r="C91">
        <v>3662</v>
      </c>
      <c r="D91">
        <v>0.27089023600000001</v>
      </c>
      <c r="E91">
        <v>0.23700000299999999</v>
      </c>
      <c r="F91">
        <v>1817</v>
      </c>
      <c r="G91">
        <v>0.283984601</v>
      </c>
      <c r="H91">
        <v>1845</v>
      </c>
      <c r="I91">
        <v>0.25799459200000002</v>
      </c>
    </row>
    <row r="92" spans="1:9">
      <c r="A92">
        <v>5</v>
      </c>
      <c r="B92">
        <v>8</v>
      </c>
      <c r="C92">
        <v>3799</v>
      </c>
      <c r="D92">
        <v>0.242168993</v>
      </c>
      <c r="E92">
        <v>0.27000001099999998</v>
      </c>
      <c r="F92">
        <v>1899</v>
      </c>
      <c r="G92">
        <v>0.26961559099999999</v>
      </c>
      <c r="H92">
        <v>1900</v>
      </c>
      <c r="I92">
        <v>0.21473684900000001</v>
      </c>
    </row>
    <row r="93" spans="1:9">
      <c r="A93">
        <v>5</v>
      </c>
      <c r="B93">
        <v>9</v>
      </c>
      <c r="C93">
        <v>3866</v>
      </c>
      <c r="D93">
        <v>0.206673563</v>
      </c>
      <c r="E93">
        <v>0.31099999</v>
      </c>
      <c r="F93">
        <v>1933</v>
      </c>
      <c r="G93">
        <v>0.242110714</v>
      </c>
      <c r="H93">
        <v>1933</v>
      </c>
      <c r="I93">
        <v>0.171236426</v>
      </c>
    </row>
    <row r="94" spans="1:9">
      <c r="A94">
        <v>5</v>
      </c>
      <c r="B94">
        <v>10</v>
      </c>
      <c r="C94">
        <v>3874</v>
      </c>
      <c r="D94">
        <v>0.16288074899999999</v>
      </c>
      <c r="E94">
        <v>0.35499998900000002</v>
      </c>
      <c r="F94">
        <v>1932</v>
      </c>
      <c r="G94">
        <v>0.198757768</v>
      </c>
      <c r="H94">
        <v>1942</v>
      </c>
      <c r="I94">
        <v>0.127188459</v>
      </c>
    </row>
    <row r="95" spans="1:9">
      <c r="A95">
        <v>5</v>
      </c>
      <c r="B95">
        <v>11</v>
      </c>
      <c r="C95">
        <v>3875</v>
      </c>
      <c r="D95">
        <v>0.14064516099999999</v>
      </c>
      <c r="E95">
        <v>0.38899999899999999</v>
      </c>
      <c r="F95">
        <v>1936</v>
      </c>
      <c r="G95">
        <v>0.18595041300000001</v>
      </c>
      <c r="H95">
        <v>1939</v>
      </c>
      <c r="I95" s="49">
        <v>9.5410004300000004E-2</v>
      </c>
    </row>
    <row r="96" spans="1:9">
      <c r="A96">
        <v>5</v>
      </c>
      <c r="B96">
        <v>12</v>
      </c>
      <c r="C96">
        <v>3875</v>
      </c>
      <c r="D96">
        <v>0.128258064</v>
      </c>
      <c r="E96">
        <v>0.41699999599999998</v>
      </c>
      <c r="F96">
        <v>1925</v>
      </c>
      <c r="G96">
        <v>0.16675324699999999</v>
      </c>
      <c r="H96">
        <v>1950</v>
      </c>
      <c r="I96" s="49">
        <v>9.0256407900000002E-2</v>
      </c>
    </row>
    <row r="97" spans="1:9">
      <c r="A97">
        <v>5</v>
      </c>
      <c r="B97">
        <v>15</v>
      </c>
      <c r="C97">
        <v>3876</v>
      </c>
      <c r="D97">
        <v>0.10397316500000001</v>
      </c>
      <c r="E97">
        <v>0.49099999700000002</v>
      </c>
      <c r="F97">
        <v>1936</v>
      </c>
      <c r="G97">
        <v>0.15289256000000001</v>
      </c>
      <c r="H97">
        <v>1940</v>
      </c>
      <c r="I97" s="49">
        <v>5.5154640200000001E-2</v>
      </c>
    </row>
    <row r="98" spans="1:9">
      <c r="A98">
        <v>5</v>
      </c>
      <c r="B98">
        <v>20</v>
      </c>
      <c r="C98">
        <v>3876</v>
      </c>
      <c r="D98">
        <v>0.10784313800000001</v>
      </c>
      <c r="E98">
        <v>0.59399998200000004</v>
      </c>
      <c r="F98">
        <v>1937</v>
      </c>
      <c r="G98">
        <v>0.17036654100000001</v>
      </c>
      <c r="H98">
        <v>1939</v>
      </c>
      <c r="I98" s="49">
        <v>4.5384217099999999E-2</v>
      </c>
    </row>
    <row r="99" spans="1:9">
      <c r="A99">
        <v>5</v>
      </c>
      <c r="B99">
        <v>25</v>
      </c>
      <c r="C99">
        <v>3876</v>
      </c>
      <c r="D99" s="49">
        <v>9.2879258100000001E-2</v>
      </c>
      <c r="E99">
        <v>0.67199999099999996</v>
      </c>
      <c r="F99">
        <v>1934</v>
      </c>
      <c r="G99">
        <v>0.142192349</v>
      </c>
      <c r="H99">
        <v>1942</v>
      </c>
      <c r="I99" s="49">
        <v>4.3769311200000001E-2</v>
      </c>
    </row>
    <row r="100" spans="1:9">
      <c r="A100">
        <v>5</v>
      </c>
      <c r="B100">
        <v>500</v>
      </c>
      <c r="C100">
        <v>3876</v>
      </c>
      <c r="D100">
        <v>0.12745098799999999</v>
      </c>
      <c r="E100">
        <v>0.91799998299999996</v>
      </c>
      <c r="F100">
        <v>1919</v>
      </c>
      <c r="G100">
        <v>0.25742575499999998</v>
      </c>
      <c r="H100">
        <v>1957</v>
      </c>
      <c r="I100">
        <v>0</v>
      </c>
    </row>
    <row r="101" spans="1:9">
      <c r="A101">
        <v>10</v>
      </c>
      <c r="B101">
        <v>6</v>
      </c>
      <c r="C101">
        <v>2816</v>
      </c>
      <c r="D101">
        <v>0.46342328199999999</v>
      </c>
      <c r="E101">
        <v>0.19499999300000001</v>
      </c>
      <c r="F101">
        <v>1400</v>
      </c>
      <c r="G101">
        <v>0.47785714299999998</v>
      </c>
      <c r="H101">
        <v>1416</v>
      </c>
      <c r="I101">
        <v>0.44915252900000002</v>
      </c>
    </row>
    <row r="102" spans="1:9">
      <c r="A102">
        <v>10</v>
      </c>
      <c r="B102">
        <v>7</v>
      </c>
      <c r="C102">
        <v>3662</v>
      </c>
      <c r="D102">
        <v>0.38503548500000001</v>
      </c>
      <c r="E102">
        <v>0.23700000299999999</v>
      </c>
      <c r="F102">
        <v>1817</v>
      </c>
      <c r="G102">
        <v>0.40451294199999999</v>
      </c>
      <c r="H102">
        <v>1845</v>
      </c>
      <c r="I102">
        <v>0.36585366699999999</v>
      </c>
    </row>
    <row r="103" spans="1:9">
      <c r="A103">
        <v>10</v>
      </c>
      <c r="B103">
        <v>8</v>
      </c>
      <c r="C103">
        <v>3799</v>
      </c>
      <c r="D103">
        <v>0.351934731</v>
      </c>
      <c r="E103">
        <v>0.27000001099999998</v>
      </c>
      <c r="F103">
        <v>1899</v>
      </c>
      <c r="G103">
        <v>0.382833064</v>
      </c>
      <c r="H103">
        <v>1900</v>
      </c>
      <c r="I103">
        <v>0.32105264100000003</v>
      </c>
    </row>
    <row r="104" spans="1:9">
      <c r="A104">
        <v>10</v>
      </c>
      <c r="B104">
        <v>9</v>
      </c>
      <c r="C104">
        <v>3866</v>
      </c>
      <c r="D104">
        <v>0.29410243000000003</v>
      </c>
      <c r="E104">
        <v>0.31099999</v>
      </c>
      <c r="F104">
        <v>1933</v>
      </c>
      <c r="G104">
        <v>0.33781686399999999</v>
      </c>
      <c r="H104">
        <v>1933</v>
      </c>
      <c r="I104">
        <v>0.250387996</v>
      </c>
    </row>
    <row r="105" spans="1:9">
      <c r="A105">
        <v>10</v>
      </c>
      <c r="B105">
        <v>10</v>
      </c>
      <c r="C105">
        <v>3874</v>
      </c>
      <c r="D105">
        <v>0.235673726</v>
      </c>
      <c r="E105">
        <v>0.35499998900000002</v>
      </c>
      <c r="F105">
        <v>1932</v>
      </c>
      <c r="G105">
        <v>0.27173912500000003</v>
      </c>
      <c r="H105">
        <v>1942</v>
      </c>
      <c r="I105">
        <v>0.19979402399999999</v>
      </c>
    </row>
    <row r="106" spans="1:9">
      <c r="A106">
        <v>10</v>
      </c>
      <c r="B106">
        <v>11</v>
      </c>
      <c r="C106">
        <v>3875</v>
      </c>
      <c r="D106">
        <v>0.20567742</v>
      </c>
      <c r="E106">
        <v>0.38899999899999999</v>
      </c>
      <c r="F106">
        <v>1936</v>
      </c>
      <c r="G106">
        <v>0.25568181299999998</v>
      </c>
      <c r="H106">
        <v>1939</v>
      </c>
      <c r="I106">
        <v>0.15575039399999999</v>
      </c>
    </row>
    <row r="107" spans="1:9">
      <c r="A107">
        <v>10</v>
      </c>
      <c r="B107">
        <v>12</v>
      </c>
      <c r="C107">
        <v>3875</v>
      </c>
      <c r="D107">
        <v>0.18941935900000001</v>
      </c>
      <c r="E107">
        <v>0.41699999599999998</v>
      </c>
      <c r="F107">
        <v>1925</v>
      </c>
      <c r="G107">
        <v>0.23376622799999999</v>
      </c>
      <c r="H107">
        <v>1950</v>
      </c>
      <c r="I107">
        <v>0.14564102900000001</v>
      </c>
    </row>
    <row r="108" spans="1:9">
      <c r="A108">
        <v>10</v>
      </c>
      <c r="B108">
        <v>15</v>
      </c>
      <c r="C108">
        <v>3876</v>
      </c>
      <c r="D108">
        <v>0.14680083099999999</v>
      </c>
      <c r="E108">
        <v>0.49099999700000002</v>
      </c>
      <c r="F108">
        <v>1936</v>
      </c>
      <c r="G108">
        <v>0.1875</v>
      </c>
      <c r="H108">
        <v>1940</v>
      </c>
      <c r="I108">
        <v>0.10618557000000001</v>
      </c>
    </row>
    <row r="109" spans="1:9">
      <c r="A109">
        <v>10</v>
      </c>
      <c r="B109">
        <v>20</v>
      </c>
      <c r="C109">
        <v>3876</v>
      </c>
      <c r="D109">
        <v>0.128482968</v>
      </c>
      <c r="E109">
        <v>0.59399998200000004</v>
      </c>
      <c r="F109">
        <v>1937</v>
      </c>
      <c r="G109">
        <v>0.18998451499999999</v>
      </c>
      <c r="H109">
        <v>1939</v>
      </c>
      <c r="I109" s="49">
        <v>6.7044869100000001E-2</v>
      </c>
    </row>
    <row r="110" spans="1:9">
      <c r="A110">
        <v>10</v>
      </c>
      <c r="B110">
        <v>25</v>
      </c>
      <c r="C110">
        <v>3876</v>
      </c>
      <c r="D110">
        <v>0.10835913599999999</v>
      </c>
      <c r="E110">
        <v>0.67199999099999996</v>
      </c>
      <c r="F110">
        <v>1934</v>
      </c>
      <c r="G110">
        <v>0.15408480199999999</v>
      </c>
      <c r="H110">
        <v>1942</v>
      </c>
      <c r="I110" s="49">
        <v>6.2821835300000003E-2</v>
      </c>
    </row>
    <row r="111" spans="1:9">
      <c r="A111">
        <v>10</v>
      </c>
      <c r="B111">
        <v>500</v>
      </c>
      <c r="C111">
        <v>3876</v>
      </c>
      <c r="D111">
        <v>0.12745098799999999</v>
      </c>
      <c r="E111">
        <v>0.91799998299999996</v>
      </c>
      <c r="F111">
        <v>1919</v>
      </c>
      <c r="G111">
        <v>0.25742575499999998</v>
      </c>
      <c r="H111">
        <v>1957</v>
      </c>
      <c r="I111">
        <v>0</v>
      </c>
    </row>
    <row r="112" spans="1:9">
      <c r="A112">
        <v>20</v>
      </c>
      <c r="B112">
        <v>6</v>
      </c>
      <c r="C112">
        <v>2816</v>
      </c>
      <c r="D112">
        <v>0.61505681300000004</v>
      </c>
      <c r="E112">
        <v>0.19499999300000001</v>
      </c>
      <c r="F112">
        <v>1400</v>
      </c>
      <c r="G112">
        <v>0.61714285599999996</v>
      </c>
      <c r="H112">
        <v>1416</v>
      </c>
      <c r="I112">
        <v>0.61299437300000004</v>
      </c>
    </row>
    <row r="113" spans="1:9">
      <c r="A113">
        <v>20</v>
      </c>
      <c r="B113">
        <v>7</v>
      </c>
      <c r="C113">
        <v>3662</v>
      </c>
      <c r="D113">
        <v>0.52676135300000004</v>
      </c>
      <c r="E113">
        <v>0.23700000299999999</v>
      </c>
      <c r="F113">
        <v>1817</v>
      </c>
      <c r="G113">
        <v>0.53990095900000001</v>
      </c>
      <c r="H113">
        <v>1845</v>
      </c>
      <c r="I113">
        <v>0.51382112499999999</v>
      </c>
    </row>
    <row r="114" spans="1:9">
      <c r="A114">
        <v>20</v>
      </c>
      <c r="B114">
        <v>8</v>
      </c>
      <c r="C114">
        <v>3799</v>
      </c>
      <c r="D114">
        <v>0.47802051899999998</v>
      </c>
      <c r="E114">
        <v>0.27000001099999998</v>
      </c>
      <c r="F114">
        <v>1899</v>
      </c>
      <c r="G114">
        <v>0.512374938</v>
      </c>
      <c r="H114">
        <v>1900</v>
      </c>
      <c r="I114">
        <v>0.44368422000000002</v>
      </c>
    </row>
    <row r="115" spans="1:9">
      <c r="A115">
        <v>20</v>
      </c>
      <c r="B115">
        <v>9</v>
      </c>
      <c r="C115">
        <v>3866</v>
      </c>
      <c r="D115">
        <v>0.40894982200000002</v>
      </c>
      <c r="E115">
        <v>0.31099999</v>
      </c>
      <c r="F115">
        <v>1933</v>
      </c>
      <c r="G115">
        <v>0.4619762</v>
      </c>
      <c r="H115">
        <v>1933</v>
      </c>
      <c r="I115">
        <v>0.35592344399999998</v>
      </c>
    </row>
    <row r="116" spans="1:9">
      <c r="A116">
        <v>20</v>
      </c>
      <c r="B116">
        <v>10</v>
      </c>
      <c r="C116">
        <v>3874</v>
      </c>
      <c r="D116">
        <v>0.334537953</v>
      </c>
      <c r="E116">
        <v>0.35499998900000002</v>
      </c>
      <c r="F116">
        <v>1932</v>
      </c>
      <c r="G116">
        <v>0.38561075900000003</v>
      </c>
      <c r="H116">
        <v>1942</v>
      </c>
      <c r="I116">
        <v>0.283728123</v>
      </c>
    </row>
    <row r="117" spans="1:9">
      <c r="A117">
        <v>20</v>
      </c>
      <c r="B117">
        <v>11</v>
      </c>
      <c r="C117">
        <v>3875</v>
      </c>
      <c r="D117">
        <v>0.29419353599999998</v>
      </c>
      <c r="E117">
        <v>0.38899999899999999</v>
      </c>
      <c r="F117">
        <v>1936</v>
      </c>
      <c r="G117">
        <v>0.35692149400000001</v>
      </c>
      <c r="H117">
        <v>1939</v>
      </c>
      <c r="I117">
        <v>0.231562659</v>
      </c>
    </row>
    <row r="118" spans="1:9">
      <c r="A118">
        <v>20</v>
      </c>
      <c r="B118">
        <v>12</v>
      </c>
      <c r="C118">
        <v>3875</v>
      </c>
      <c r="D118">
        <v>0.27019354699999998</v>
      </c>
      <c r="E118">
        <v>0.41699999599999998</v>
      </c>
      <c r="F118">
        <v>1925</v>
      </c>
      <c r="G118">
        <v>0.33454546299999999</v>
      </c>
      <c r="H118">
        <v>1950</v>
      </c>
      <c r="I118">
        <v>0.206666663</v>
      </c>
    </row>
    <row r="119" spans="1:9">
      <c r="A119">
        <v>20</v>
      </c>
      <c r="B119">
        <v>15</v>
      </c>
      <c r="C119">
        <v>3876</v>
      </c>
      <c r="D119">
        <v>0.20098039500000001</v>
      </c>
      <c r="E119">
        <v>0.49099999700000002</v>
      </c>
      <c r="F119">
        <v>1936</v>
      </c>
      <c r="G119">
        <v>0.26033058799999997</v>
      </c>
      <c r="H119">
        <v>1940</v>
      </c>
      <c r="I119">
        <v>0.14175257099999999</v>
      </c>
    </row>
    <row r="120" spans="1:9">
      <c r="A120">
        <v>20</v>
      </c>
      <c r="B120">
        <v>20</v>
      </c>
      <c r="C120">
        <v>3876</v>
      </c>
      <c r="D120">
        <v>0.14886480599999999</v>
      </c>
      <c r="E120">
        <v>0.59399998200000004</v>
      </c>
      <c r="F120">
        <v>1937</v>
      </c>
      <c r="G120">
        <v>0.22405782299999999</v>
      </c>
      <c r="H120">
        <v>1939</v>
      </c>
      <c r="I120" s="49">
        <v>7.3749356000000002E-2</v>
      </c>
    </row>
    <row r="121" spans="1:9">
      <c r="A121">
        <v>20</v>
      </c>
      <c r="B121">
        <v>25</v>
      </c>
      <c r="C121">
        <v>3876</v>
      </c>
      <c r="D121">
        <v>0.121517025</v>
      </c>
      <c r="E121">
        <v>0.67199999099999996</v>
      </c>
      <c r="F121">
        <v>1934</v>
      </c>
      <c r="G121">
        <v>0.17528438599999999</v>
      </c>
      <c r="H121">
        <v>1942</v>
      </c>
      <c r="I121" s="49">
        <v>6.7971162500000001E-2</v>
      </c>
    </row>
    <row r="122" spans="1:9">
      <c r="A122">
        <v>20</v>
      </c>
      <c r="B122">
        <v>500</v>
      </c>
      <c r="C122">
        <v>3876</v>
      </c>
      <c r="D122">
        <v>0.12745098799999999</v>
      </c>
      <c r="E122">
        <v>0.91799998299999996</v>
      </c>
      <c r="F122">
        <v>1919</v>
      </c>
      <c r="G122">
        <v>0.25742575499999998</v>
      </c>
      <c r="H122">
        <v>1957</v>
      </c>
      <c r="I122">
        <v>0</v>
      </c>
    </row>
    <row r="123" spans="1:9">
      <c r="A123">
        <v>40</v>
      </c>
      <c r="B123">
        <v>6</v>
      </c>
      <c r="C123">
        <v>2816</v>
      </c>
      <c r="D123">
        <v>0.72301137400000004</v>
      </c>
      <c r="E123">
        <v>0.19499999300000001</v>
      </c>
      <c r="F123">
        <v>1400</v>
      </c>
      <c r="G123">
        <v>0.71928572700000004</v>
      </c>
      <c r="H123">
        <v>1416</v>
      </c>
      <c r="I123">
        <v>0.72669494199999995</v>
      </c>
    </row>
    <row r="124" spans="1:9">
      <c r="A124">
        <v>40</v>
      </c>
      <c r="B124">
        <v>7</v>
      </c>
      <c r="C124">
        <v>3662</v>
      </c>
      <c r="D124">
        <v>0.64199888699999996</v>
      </c>
      <c r="E124">
        <v>0.23700000299999999</v>
      </c>
      <c r="F124">
        <v>1817</v>
      </c>
      <c r="G124">
        <v>0.64611995200000005</v>
      </c>
      <c r="H124">
        <v>1845</v>
      </c>
      <c r="I124">
        <v>0.63794040699999999</v>
      </c>
    </row>
    <row r="125" spans="1:9">
      <c r="A125">
        <v>40</v>
      </c>
      <c r="B125">
        <v>8</v>
      </c>
      <c r="C125">
        <v>3799</v>
      </c>
      <c r="D125">
        <v>0.59594631200000003</v>
      </c>
      <c r="E125">
        <v>0.27000001099999998</v>
      </c>
      <c r="F125">
        <v>1899</v>
      </c>
      <c r="G125">
        <v>0.63243812300000002</v>
      </c>
      <c r="H125">
        <v>1900</v>
      </c>
      <c r="I125">
        <v>0.55947369300000005</v>
      </c>
    </row>
    <row r="126" spans="1:9">
      <c r="A126">
        <v>40</v>
      </c>
      <c r="B126">
        <v>9</v>
      </c>
      <c r="C126">
        <v>3866</v>
      </c>
      <c r="D126">
        <v>0.51474392400000002</v>
      </c>
      <c r="E126">
        <v>0.31099999</v>
      </c>
      <c r="F126">
        <v>1933</v>
      </c>
      <c r="G126">
        <v>0.56854629499999998</v>
      </c>
      <c r="H126">
        <v>1933</v>
      </c>
      <c r="I126">
        <v>0.460941553</v>
      </c>
    </row>
    <row r="127" spans="1:9">
      <c r="A127">
        <v>40</v>
      </c>
      <c r="B127">
        <v>10</v>
      </c>
      <c r="C127">
        <v>3874</v>
      </c>
      <c r="D127">
        <v>0.43959730899999999</v>
      </c>
      <c r="E127">
        <v>0.35499998900000002</v>
      </c>
      <c r="F127">
        <v>1932</v>
      </c>
      <c r="G127">
        <v>0.51086956299999997</v>
      </c>
      <c r="H127">
        <v>1942</v>
      </c>
      <c r="I127">
        <v>0.36869206999999998</v>
      </c>
    </row>
    <row r="128" spans="1:9">
      <c r="A128">
        <v>40</v>
      </c>
      <c r="B128">
        <v>11</v>
      </c>
      <c r="C128">
        <v>3875</v>
      </c>
      <c r="D128">
        <v>0.38503226600000001</v>
      </c>
      <c r="E128">
        <v>0.38899999899999999</v>
      </c>
      <c r="F128">
        <v>1936</v>
      </c>
      <c r="G128">
        <v>0.47055783899999998</v>
      </c>
      <c r="H128">
        <v>1939</v>
      </c>
      <c r="I128">
        <v>0.29963898700000002</v>
      </c>
    </row>
    <row r="129" spans="1:9">
      <c r="A129">
        <v>40</v>
      </c>
      <c r="B129">
        <v>12</v>
      </c>
      <c r="C129">
        <v>3875</v>
      </c>
      <c r="D129">
        <v>0.350967735</v>
      </c>
      <c r="E129">
        <v>0.41699999599999998</v>
      </c>
      <c r="F129">
        <v>1925</v>
      </c>
      <c r="G129">
        <v>0.446233779</v>
      </c>
      <c r="H129">
        <v>1950</v>
      </c>
      <c r="I129">
        <v>0.256923079</v>
      </c>
    </row>
    <row r="130" spans="1:9">
      <c r="A130">
        <v>40</v>
      </c>
      <c r="B130">
        <v>15</v>
      </c>
      <c r="C130">
        <v>3876</v>
      </c>
      <c r="D130">
        <v>0.28792569000000001</v>
      </c>
      <c r="E130">
        <v>0.49099999700000002</v>
      </c>
      <c r="F130">
        <v>1936</v>
      </c>
      <c r="G130">
        <v>0.40547519900000001</v>
      </c>
      <c r="H130">
        <v>1940</v>
      </c>
      <c r="I130">
        <v>0.170618564</v>
      </c>
    </row>
    <row r="131" spans="1:9">
      <c r="A131">
        <v>40</v>
      </c>
      <c r="B131">
        <v>20</v>
      </c>
      <c r="C131">
        <v>3876</v>
      </c>
      <c r="D131">
        <v>0.22213622899999999</v>
      </c>
      <c r="E131">
        <v>0.59399998200000004</v>
      </c>
      <c r="F131">
        <v>1937</v>
      </c>
      <c r="G131">
        <v>0.35363966200000002</v>
      </c>
      <c r="H131">
        <v>1939</v>
      </c>
      <c r="I131" s="49">
        <v>9.0768434100000003E-2</v>
      </c>
    </row>
    <row r="132" spans="1:9">
      <c r="A132">
        <v>40</v>
      </c>
      <c r="B132">
        <v>25</v>
      </c>
      <c r="C132">
        <v>3876</v>
      </c>
      <c r="D132">
        <v>0.17853456700000001</v>
      </c>
      <c r="E132">
        <v>0.67199999099999996</v>
      </c>
      <c r="F132">
        <v>1934</v>
      </c>
      <c r="G132">
        <v>0.27869701400000002</v>
      </c>
      <c r="H132">
        <v>1942</v>
      </c>
      <c r="I132" s="49">
        <v>7.8784756400000003E-2</v>
      </c>
    </row>
    <row r="133" spans="1:9">
      <c r="A133">
        <v>40</v>
      </c>
      <c r="B133">
        <v>500</v>
      </c>
      <c r="C133">
        <v>3876</v>
      </c>
      <c r="D133">
        <v>0.17672859099999999</v>
      </c>
      <c r="E133">
        <v>0.91799998299999996</v>
      </c>
      <c r="F133">
        <v>1919</v>
      </c>
      <c r="G133">
        <v>0.35695674999999999</v>
      </c>
      <c r="H133">
        <v>1957</v>
      </c>
      <c r="I133">
        <v>0</v>
      </c>
    </row>
    <row r="134" spans="1:9">
      <c r="A134">
        <v>5</v>
      </c>
      <c r="B134">
        <v>6</v>
      </c>
      <c r="C134">
        <v>2816</v>
      </c>
      <c r="D134">
        <v>0.34161931299999998</v>
      </c>
      <c r="E134">
        <v>0.19499999300000001</v>
      </c>
      <c r="F134">
        <v>1400</v>
      </c>
      <c r="G134">
        <v>0.36500000999999999</v>
      </c>
      <c r="H134">
        <v>1416</v>
      </c>
      <c r="I134">
        <v>0.31850281400000002</v>
      </c>
    </row>
    <row r="135" spans="1:9">
      <c r="A135">
        <v>5</v>
      </c>
      <c r="B135">
        <v>7</v>
      </c>
      <c r="C135">
        <v>3662</v>
      </c>
      <c r="D135">
        <v>0.28345167599999999</v>
      </c>
      <c r="E135">
        <v>0.23700000299999999</v>
      </c>
      <c r="F135">
        <v>1817</v>
      </c>
      <c r="G135">
        <v>0.31700605199999998</v>
      </c>
      <c r="H135">
        <v>1845</v>
      </c>
      <c r="I135">
        <v>0.25040650399999997</v>
      </c>
    </row>
    <row r="136" spans="1:9">
      <c r="A136">
        <v>5</v>
      </c>
      <c r="B136">
        <v>8</v>
      </c>
      <c r="C136">
        <v>3799</v>
      </c>
      <c r="D136">
        <v>0.25190839199999998</v>
      </c>
      <c r="E136">
        <v>0.27000001099999998</v>
      </c>
      <c r="F136">
        <v>1899</v>
      </c>
      <c r="G136">
        <v>0.29383885900000001</v>
      </c>
      <c r="H136">
        <v>1900</v>
      </c>
      <c r="I136">
        <v>0.209999993</v>
      </c>
    </row>
    <row r="137" spans="1:9">
      <c r="A137">
        <v>5</v>
      </c>
      <c r="B137">
        <v>9</v>
      </c>
      <c r="C137">
        <v>3866</v>
      </c>
      <c r="D137">
        <v>0.21495085999999999</v>
      </c>
      <c r="E137">
        <v>0.31099999</v>
      </c>
      <c r="F137">
        <v>1933</v>
      </c>
      <c r="G137">
        <v>0.25918263200000002</v>
      </c>
      <c r="H137">
        <v>1933</v>
      </c>
      <c r="I137">
        <v>0.17071908699999999</v>
      </c>
    </row>
    <row r="138" spans="1:9">
      <c r="A138">
        <v>5</v>
      </c>
      <c r="B138">
        <v>10</v>
      </c>
      <c r="C138">
        <v>3874</v>
      </c>
      <c r="D138">
        <v>0.17656169799999999</v>
      </c>
      <c r="E138">
        <v>0.35499998900000002</v>
      </c>
      <c r="F138">
        <v>1932</v>
      </c>
      <c r="G138">
        <v>0.21635611399999999</v>
      </c>
      <c r="H138">
        <v>1942</v>
      </c>
      <c r="I138">
        <v>0.13697218899999999</v>
      </c>
    </row>
    <row r="139" spans="1:9">
      <c r="A139">
        <v>5</v>
      </c>
      <c r="B139">
        <v>11</v>
      </c>
      <c r="C139">
        <v>3875</v>
      </c>
      <c r="D139">
        <v>0.13987097100000001</v>
      </c>
      <c r="E139">
        <v>0.38899999899999999</v>
      </c>
      <c r="F139">
        <v>1936</v>
      </c>
      <c r="G139">
        <v>0.18233470600000001</v>
      </c>
      <c r="H139">
        <v>1939</v>
      </c>
      <c r="I139" s="49">
        <v>9.7472921000000004E-2</v>
      </c>
    </row>
    <row r="140" spans="1:9">
      <c r="A140">
        <v>5</v>
      </c>
      <c r="B140">
        <v>12</v>
      </c>
      <c r="C140">
        <v>3875</v>
      </c>
      <c r="D140">
        <v>0.12335483699999999</v>
      </c>
      <c r="E140">
        <v>0.41699999599999998</v>
      </c>
      <c r="F140">
        <v>1925</v>
      </c>
      <c r="G140">
        <v>0.16623376300000001</v>
      </c>
      <c r="H140">
        <v>1950</v>
      </c>
      <c r="I140" s="49">
        <v>8.10256377E-2</v>
      </c>
    </row>
    <row r="141" spans="1:9">
      <c r="A141">
        <v>5</v>
      </c>
      <c r="B141">
        <v>15</v>
      </c>
      <c r="C141">
        <v>3876</v>
      </c>
      <c r="D141" s="49">
        <v>8.9009284999999994E-2</v>
      </c>
      <c r="E141">
        <v>0.49099999700000002</v>
      </c>
      <c r="F141">
        <v>1936</v>
      </c>
      <c r="G141">
        <v>0.13378098599999999</v>
      </c>
      <c r="H141">
        <v>1940</v>
      </c>
      <c r="I141" s="49">
        <v>4.4329896600000002E-2</v>
      </c>
    </row>
    <row r="142" spans="1:9">
      <c r="A142">
        <v>5</v>
      </c>
      <c r="B142">
        <v>20</v>
      </c>
      <c r="C142">
        <v>3876</v>
      </c>
      <c r="D142" s="49">
        <v>6.0113519400000003E-2</v>
      </c>
      <c r="E142">
        <v>0.59399998200000004</v>
      </c>
      <c r="F142">
        <v>1937</v>
      </c>
      <c r="G142" s="49">
        <v>9.4475991999999995E-2</v>
      </c>
      <c r="H142">
        <v>1939</v>
      </c>
      <c r="I142" s="49">
        <v>2.5786487399999999E-2</v>
      </c>
    </row>
    <row r="143" spans="1:9">
      <c r="A143">
        <v>5</v>
      </c>
      <c r="B143">
        <v>25</v>
      </c>
      <c r="C143">
        <v>3876</v>
      </c>
      <c r="D143" s="49">
        <v>4.8503611199999998E-2</v>
      </c>
      <c r="E143">
        <v>0.67199999099999996</v>
      </c>
      <c r="F143">
        <v>1934</v>
      </c>
      <c r="G143" s="49">
        <v>7.8593589399999997E-2</v>
      </c>
      <c r="H143">
        <v>1942</v>
      </c>
      <c r="I143" s="49">
        <v>1.85375903E-2</v>
      </c>
    </row>
    <row r="144" spans="1:9">
      <c r="A144">
        <v>5</v>
      </c>
      <c r="B144">
        <v>500</v>
      </c>
      <c r="C144">
        <v>3876</v>
      </c>
      <c r="D144">
        <v>0.12745098799999999</v>
      </c>
      <c r="E144">
        <v>0.91799998299999996</v>
      </c>
      <c r="F144">
        <v>1919</v>
      </c>
      <c r="G144">
        <v>0.25742575499999998</v>
      </c>
      <c r="H144">
        <v>1957</v>
      </c>
      <c r="I144">
        <v>0</v>
      </c>
    </row>
    <row r="145" spans="1:9">
      <c r="A145">
        <v>10</v>
      </c>
      <c r="B145">
        <v>6</v>
      </c>
      <c r="C145">
        <v>2816</v>
      </c>
      <c r="D145">
        <v>0.47833806299999998</v>
      </c>
      <c r="E145">
        <v>0.19499999300000001</v>
      </c>
      <c r="F145">
        <v>1400</v>
      </c>
      <c r="G145">
        <v>0.49285712799999998</v>
      </c>
      <c r="H145">
        <v>1416</v>
      </c>
      <c r="I145">
        <v>0.46398305899999998</v>
      </c>
    </row>
    <row r="146" spans="1:9">
      <c r="A146">
        <v>10</v>
      </c>
      <c r="B146">
        <v>7</v>
      </c>
      <c r="C146">
        <v>3662</v>
      </c>
      <c r="D146">
        <v>0.40114691899999999</v>
      </c>
      <c r="E146">
        <v>0.23700000299999999</v>
      </c>
      <c r="F146">
        <v>1817</v>
      </c>
      <c r="G146">
        <v>0.43698403200000002</v>
      </c>
      <c r="H146">
        <v>1845</v>
      </c>
      <c r="I146">
        <v>0.36585366699999999</v>
      </c>
    </row>
    <row r="147" spans="1:9">
      <c r="A147">
        <v>10</v>
      </c>
      <c r="B147">
        <v>8</v>
      </c>
      <c r="C147">
        <v>3799</v>
      </c>
      <c r="D147">
        <v>0.35404053299999999</v>
      </c>
      <c r="E147">
        <v>0.27000001099999998</v>
      </c>
      <c r="F147">
        <v>1899</v>
      </c>
      <c r="G147">
        <v>0.39494469799999998</v>
      </c>
      <c r="H147">
        <v>1900</v>
      </c>
      <c r="I147">
        <v>0.313157886</v>
      </c>
    </row>
    <row r="148" spans="1:9">
      <c r="A148">
        <v>10</v>
      </c>
      <c r="B148">
        <v>9</v>
      </c>
      <c r="C148">
        <v>3866</v>
      </c>
      <c r="D148">
        <v>0.30263838199999998</v>
      </c>
      <c r="E148">
        <v>0.31099999</v>
      </c>
      <c r="F148">
        <v>1933</v>
      </c>
      <c r="G148">
        <v>0.356440753</v>
      </c>
      <c r="H148">
        <v>1933</v>
      </c>
      <c r="I148">
        <v>0.248836011</v>
      </c>
    </row>
    <row r="149" spans="1:9">
      <c r="A149">
        <v>10</v>
      </c>
      <c r="B149">
        <v>10</v>
      </c>
      <c r="C149">
        <v>3874</v>
      </c>
      <c r="D149">
        <v>0.243933916</v>
      </c>
      <c r="E149">
        <v>0.35499998900000002</v>
      </c>
      <c r="F149">
        <v>1932</v>
      </c>
      <c r="G149">
        <v>0.29503107099999998</v>
      </c>
      <c r="H149">
        <v>1942</v>
      </c>
      <c r="I149">
        <v>0.19309990099999999</v>
      </c>
    </row>
    <row r="150" spans="1:9">
      <c r="A150">
        <v>10</v>
      </c>
      <c r="B150">
        <v>11</v>
      </c>
      <c r="C150">
        <v>3875</v>
      </c>
      <c r="D150">
        <v>0.194580644</v>
      </c>
      <c r="E150">
        <v>0.38899999899999999</v>
      </c>
      <c r="F150">
        <v>1936</v>
      </c>
      <c r="G150">
        <v>0.25464877499999999</v>
      </c>
      <c r="H150">
        <v>1939</v>
      </c>
      <c r="I150">
        <v>0.13460546700000001</v>
      </c>
    </row>
    <row r="151" spans="1:9">
      <c r="A151">
        <v>10</v>
      </c>
      <c r="B151">
        <v>12</v>
      </c>
      <c r="C151">
        <v>3875</v>
      </c>
      <c r="D151">
        <v>0.18193548900000001</v>
      </c>
      <c r="E151">
        <v>0.41699999599999998</v>
      </c>
      <c r="F151">
        <v>1925</v>
      </c>
      <c r="G151">
        <v>0.24727273</v>
      </c>
      <c r="H151">
        <v>1950</v>
      </c>
      <c r="I151">
        <v>0.117435895</v>
      </c>
    </row>
    <row r="152" spans="1:9">
      <c r="A152">
        <v>10</v>
      </c>
      <c r="B152">
        <v>15</v>
      </c>
      <c r="C152">
        <v>3876</v>
      </c>
      <c r="D152">
        <v>0.144478843</v>
      </c>
      <c r="E152">
        <v>0.49099999700000002</v>
      </c>
      <c r="F152">
        <v>1936</v>
      </c>
      <c r="G152">
        <v>0.21900826700000001</v>
      </c>
      <c r="H152">
        <v>1940</v>
      </c>
      <c r="I152" s="49">
        <v>7.0103094000000005E-2</v>
      </c>
    </row>
    <row r="153" spans="1:9">
      <c r="A153">
        <v>10</v>
      </c>
      <c r="B153">
        <v>20</v>
      </c>
      <c r="C153">
        <v>3876</v>
      </c>
      <c r="D153" s="49">
        <v>9.7781218599999997E-2</v>
      </c>
      <c r="E153">
        <v>0.59399998200000004</v>
      </c>
      <c r="F153">
        <v>1937</v>
      </c>
      <c r="G153">
        <v>0.15539494200000001</v>
      </c>
      <c r="H153">
        <v>1939</v>
      </c>
      <c r="I153" s="49">
        <v>4.0226921399999997E-2</v>
      </c>
    </row>
    <row r="154" spans="1:9">
      <c r="A154">
        <v>10</v>
      </c>
      <c r="B154">
        <v>25</v>
      </c>
      <c r="C154">
        <v>3876</v>
      </c>
      <c r="D154" s="49">
        <v>8.5397318E-2</v>
      </c>
      <c r="E154">
        <v>0.67199999099999996</v>
      </c>
      <c r="F154">
        <v>1934</v>
      </c>
      <c r="G154">
        <v>0.12719751900000001</v>
      </c>
      <c r="H154">
        <v>1942</v>
      </c>
      <c r="I154" s="49">
        <v>4.3769311200000001E-2</v>
      </c>
    </row>
    <row r="155" spans="1:9">
      <c r="A155">
        <v>10</v>
      </c>
      <c r="B155">
        <v>500</v>
      </c>
      <c r="C155">
        <v>3876</v>
      </c>
      <c r="D155">
        <v>0.12745098799999999</v>
      </c>
      <c r="E155">
        <v>0.91799998299999996</v>
      </c>
      <c r="F155">
        <v>1919</v>
      </c>
      <c r="G155">
        <v>0.25742575499999998</v>
      </c>
      <c r="H155">
        <v>1957</v>
      </c>
      <c r="I155">
        <v>0</v>
      </c>
    </row>
    <row r="156" spans="1:9">
      <c r="A156">
        <v>20</v>
      </c>
      <c r="B156">
        <v>6</v>
      </c>
      <c r="C156">
        <v>2816</v>
      </c>
      <c r="D156">
        <v>0.61328125</v>
      </c>
      <c r="E156">
        <v>0.19499999300000001</v>
      </c>
      <c r="F156">
        <v>1400</v>
      </c>
      <c r="G156">
        <v>0.627142847</v>
      </c>
      <c r="H156">
        <v>1416</v>
      </c>
      <c r="I156">
        <v>0.59957629400000001</v>
      </c>
    </row>
    <row r="157" spans="1:9">
      <c r="A157">
        <v>20</v>
      </c>
      <c r="B157">
        <v>7</v>
      </c>
      <c r="C157">
        <v>3662</v>
      </c>
      <c r="D157">
        <v>0.53440743700000004</v>
      </c>
      <c r="E157">
        <v>0.23700000299999999</v>
      </c>
      <c r="F157">
        <v>1817</v>
      </c>
      <c r="G157">
        <v>0.56521737599999999</v>
      </c>
      <c r="H157">
        <v>1845</v>
      </c>
      <c r="I157">
        <v>0.50406503700000005</v>
      </c>
    </row>
    <row r="158" spans="1:9">
      <c r="A158">
        <v>20</v>
      </c>
      <c r="B158">
        <v>8</v>
      </c>
      <c r="C158">
        <v>3799</v>
      </c>
      <c r="D158">
        <v>0.48618057399999998</v>
      </c>
      <c r="E158">
        <v>0.27000001099999998</v>
      </c>
      <c r="F158">
        <v>1899</v>
      </c>
      <c r="G158">
        <v>0.52553975600000002</v>
      </c>
      <c r="H158">
        <v>1900</v>
      </c>
      <c r="I158">
        <v>0.44684210400000002</v>
      </c>
    </row>
    <row r="159" spans="1:9">
      <c r="A159">
        <v>20</v>
      </c>
      <c r="B159">
        <v>9</v>
      </c>
      <c r="C159">
        <v>3866</v>
      </c>
      <c r="D159">
        <v>0.422141761</v>
      </c>
      <c r="E159">
        <v>0.31099999</v>
      </c>
      <c r="F159">
        <v>1933</v>
      </c>
      <c r="G159">
        <v>0.48370408999999998</v>
      </c>
      <c r="H159">
        <v>1933</v>
      </c>
      <c r="I159">
        <v>0.36057940100000002</v>
      </c>
    </row>
    <row r="160" spans="1:9">
      <c r="A160">
        <v>20</v>
      </c>
      <c r="B160">
        <v>10</v>
      </c>
      <c r="C160">
        <v>3874</v>
      </c>
      <c r="D160">
        <v>0.34124934699999998</v>
      </c>
      <c r="E160">
        <v>0.35499998900000002</v>
      </c>
      <c r="F160">
        <v>1932</v>
      </c>
      <c r="G160">
        <v>0.40113872299999997</v>
      </c>
      <c r="H160">
        <v>1942</v>
      </c>
      <c r="I160">
        <v>0.28166839500000002</v>
      </c>
    </row>
    <row r="161" spans="1:9">
      <c r="A161">
        <v>20</v>
      </c>
      <c r="B161">
        <v>11</v>
      </c>
      <c r="C161">
        <v>3875</v>
      </c>
      <c r="D161">
        <v>0.28025805999999998</v>
      </c>
      <c r="E161">
        <v>0.38899999899999999</v>
      </c>
      <c r="F161">
        <v>1936</v>
      </c>
      <c r="G161">
        <v>0.347623974</v>
      </c>
      <c r="H161">
        <v>1939</v>
      </c>
      <c r="I161">
        <v>0.21299639300000001</v>
      </c>
    </row>
    <row r="162" spans="1:9">
      <c r="A162">
        <v>20</v>
      </c>
      <c r="B162">
        <v>12</v>
      </c>
      <c r="C162">
        <v>3875</v>
      </c>
      <c r="D162">
        <v>0.258838713</v>
      </c>
      <c r="E162">
        <v>0.41699999599999998</v>
      </c>
      <c r="F162">
        <v>1925</v>
      </c>
      <c r="G162">
        <v>0.331948042</v>
      </c>
      <c r="H162">
        <v>1950</v>
      </c>
      <c r="I162">
        <v>0.18666666700000001</v>
      </c>
    </row>
    <row r="163" spans="1:9">
      <c r="A163">
        <v>20</v>
      </c>
      <c r="B163">
        <v>15</v>
      </c>
      <c r="C163">
        <v>3876</v>
      </c>
      <c r="D163">
        <v>0.19659443200000001</v>
      </c>
      <c r="E163">
        <v>0.49099999700000002</v>
      </c>
      <c r="F163">
        <v>1936</v>
      </c>
      <c r="G163">
        <v>0.28150826699999998</v>
      </c>
      <c r="H163">
        <v>1940</v>
      </c>
      <c r="I163">
        <v>0.111855671</v>
      </c>
    </row>
    <row r="164" spans="1:9">
      <c r="A164">
        <v>20</v>
      </c>
      <c r="B164">
        <v>20</v>
      </c>
      <c r="C164">
        <v>3876</v>
      </c>
      <c r="D164">
        <v>0.14422084399999999</v>
      </c>
      <c r="E164">
        <v>0.59399998200000004</v>
      </c>
      <c r="F164">
        <v>1937</v>
      </c>
      <c r="G164">
        <v>0.231801748</v>
      </c>
      <c r="H164">
        <v>1939</v>
      </c>
      <c r="I164" s="49">
        <v>5.6730274099999999E-2</v>
      </c>
    </row>
    <row r="165" spans="1:9">
      <c r="A165">
        <v>20</v>
      </c>
      <c r="B165">
        <v>25</v>
      </c>
      <c r="C165">
        <v>3876</v>
      </c>
      <c r="D165">
        <v>0.13699691</v>
      </c>
      <c r="E165">
        <v>0.67199999099999996</v>
      </c>
      <c r="F165">
        <v>1934</v>
      </c>
      <c r="G165">
        <v>0.21147879999999999</v>
      </c>
      <c r="H165">
        <v>1942</v>
      </c>
      <c r="I165" s="49">
        <v>6.2821835300000003E-2</v>
      </c>
    </row>
    <row r="166" spans="1:9">
      <c r="A166">
        <v>20</v>
      </c>
      <c r="B166">
        <v>500</v>
      </c>
      <c r="C166">
        <v>3876</v>
      </c>
      <c r="D166">
        <v>0.14525283899999999</v>
      </c>
      <c r="E166">
        <v>0.91799998299999996</v>
      </c>
      <c r="F166">
        <v>1919</v>
      </c>
      <c r="G166">
        <v>0.25742575499999998</v>
      </c>
      <c r="H166">
        <v>1957</v>
      </c>
      <c r="I166" s="49">
        <v>3.5258047299999998E-2</v>
      </c>
    </row>
    <row r="167" spans="1:9">
      <c r="A167">
        <v>40</v>
      </c>
      <c r="B167">
        <v>6</v>
      </c>
      <c r="C167">
        <v>2816</v>
      </c>
      <c r="D167">
        <v>0.73828125</v>
      </c>
      <c r="E167">
        <v>0.19499999300000001</v>
      </c>
      <c r="F167">
        <v>1400</v>
      </c>
      <c r="G167">
        <v>0.75642859900000003</v>
      </c>
      <c r="H167">
        <v>1416</v>
      </c>
      <c r="I167">
        <v>0.72033899999999995</v>
      </c>
    </row>
    <row r="168" spans="1:9">
      <c r="A168">
        <v>40</v>
      </c>
      <c r="B168">
        <v>7</v>
      </c>
      <c r="C168">
        <v>3662</v>
      </c>
      <c r="D168">
        <v>0.66439104100000002</v>
      </c>
      <c r="E168">
        <v>0.23700000299999999</v>
      </c>
      <c r="F168">
        <v>1817</v>
      </c>
      <c r="G168">
        <v>0.68904787300000003</v>
      </c>
      <c r="H168">
        <v>1845</v>
      </c>
      <c r="I168">
        <v>0.64010840700000005</v>
      </c>
    </row>
    <row r="169" spans="1:9">
      <c r="A169">
        <v>40</v>
      </c>
      <c r="B169">
        <v>8</v>
      </c>
      <c r="C169">
        <v>3799</v>
      </c>
      <c r="D169">
        <v>0.618847072</v>
      </c>
      <c r="E169">
        <v>0.27000001099999998</v>
      </c>
      <c r="F169">
        <v>1899</v>
      </c>
      <c r="G169">
        <v>0.65613478400000003</v>
      </c>
      <c r="H169">
        <v>1900</v>
      </c>
      <c r="I169">
        <v>0.58157897000000003</v>
      </c>
    </row>
    <row r="170" spans="1:9">
      <c r="A170">
        <v>40</v>
      </c>
      <c r="B170">
        <v>9</v>
      </c>
      <c r="C170">
        <v>3866</v>
      </c>
      <c r="D170">
        <v>0.54474908099999997</v>
      </c>
      <c r="E170">
        <v>0.31099999</v>
      </c>
      <c r="F170">
        <v>1933</v>
      </c>
      <c r="G170">
        <v>0.60786342599999998</v>
      </c>
      <c r="H170">
        <v>1933</v>
      </c>
      <c r="I170">
        <v>0.48163476599999999</v>
      </c>
    </row>
    <row r="171" spans="1:9">
      <c r="A171">
        <v>40</v>
      </c>
      <c r="B171">
        <v>10</v>
      </c>
      <c r="C171">
        <v>3874</v>
      </c>
      <c r="D171">
        <v>0.45740836899999998</v>
      </c>
      <c r="E171">
        <v>0.35499998900000002</v>
      </c>
      <c r="F171">
        <v>1932</v>
      </c>
      <c r="G171">
        <v>0.52587991999999995</v>
      </c>
      <c r="H171">
        <v>1942</v>
      </c>
      <c r="I171">
        <v>0.38928937899999999</v>
      </c>
    </row>
    <row r="172" spans="1:9">
      <c r="A172">
        <v>40</v>
      </c>
      <c r="B172">
        <v>11</v>
      </c>
      <c r="C172">
        <v>3875</v>
      </c>
      <c r="D172">
        <v>0.38941934700000003</v>
      </c>
      <c r="E172">
        <v>0.38899999899999999</v>
      </c>
      <c r="F172">
        <v>1936</v>
      </c>
      <c r="G172">
        <v>0.464876026</v>
      </c>
      <c r="H172">
        <v>1939</v>
      </c>
      <c r="I172">
        <v>0.31407943399999999</v>
      </c>
    </row>
    <row r="173" spans="1:9">
      <c r="A173">
        <v>40</v>
      </c>
      <c r="B173">
        <v>12</v>
      </c>
      <c r="C173">
        <v>3875</v>
      </c>
      <c r="D173">
        <v>0.35587096200000001</v>
      </c>
      <c r="E173">
        <v>0.41699999599999998</v>
      </c>
      <c r="F173">
        <v>1925</v>
      </c>
      <c r="G173">
        <v>0.43792208999999999</v>
      </c>
      <c r="H173">
        <v>1950</v>
      </c>
      <c r="I173">
        <v>0.274871796</v>
      </c>
    </row>
    <row r="174" spans="1:9">
      <c r="A174">
        <v>40</v>
      </c>
      <c r="B174">
        <v>15</v>
      </c>
      <c r="C174">
        <v>3876</v>
      </c>
      <c r="D174">
        <v>0.28586170100000002</v>
      </c>
      <c r="E174">
        <v>0.49099999700000002</v>
      </c>
      <c r="F174">
        <v>1936</v>
      </c>
      <c r="G174">
        <v>0.38171487999999998</v>
      </c>
      <c r="H174">
        <v>1940</v>
      </c>
      <c r="I174">
        <v>0.190206185</v>
      </c>
    </row>
    <row r="175" spans="1:9">
      <c r="A175">
        <v>40</v>
      </c>
      <c r="B175">
        <v>20</v>
      </c>
      <c r="C175">
        <v>3876</v>
      </c>
      <c r="D175">
        <v>0.21955624200000001</v>
      </c>
      <c r="E175">
        <v>0.59399998200000004</v>
      </c>
      <c r="F175">
        <v>1937</v>
      </c>
      <c r="G175">
        <v>0.32782653</v>
      </c>
      <c r="H175">
        <v>1939</v>
      </c>
      <c r="I175">
        <v>0.111397624</v>
      </c>
    </row>
    <row r="176" spans="1:9">
      <c r="A176">
        <v>40</v>
      </c>
      <c r="B176">
        <v>25</v>
      </c>
      <c r="C176">
        <v>3876</v>
      </c>
      <c r="D176">
        <v>0.20794633000000001</v>
      </c>
      <c r="E176">
        <v>0.67199999099999996</v>
      </c>
      <c r="F176">
        <v>1934</v>
      </c>
      <c r="G176">
        <v>0.31282317599999998</v>
      </c>
      <c r="H176">
        <v>1942</v>
      </c>
      <c r="I176">
        <v>0.103501543</v>
      </c>
    </row>
    <row r="177" spans="1:9">
      <c r="A177">
        <v>40</v>
      </c>
      <c r="B177">
        <v>500</v>
      </c>
      <c r="C177">
        <v>3876</v>
      </c>
      <c r="D177">
        <v>0.218266249</v>
      </c>
      <c r="E177">
        <v>0.91799998299999996</v>
      </c>
      <c r="F177">
        <v>1919</v>
      </c>
      <c r="G177">
        <v>0.40489837499999998</v>
      </c>
      <c r="H177">
        <v>1957</v>
      </c>
      <c r="I177" s="49">
        <v>3.5258047299999998E-2</v>
      </c>
    </row>
    <row r="178" spans="1:9">
      <c r="A178">
        <v>5</v>
      </c>
      <c r="B178">
        <v>6</v>
      </c>
      <c r="C178">
        <v>2816</v>
      </c>
      <c r="D178">
        <v>0.36150568700000002</v>
      </c>
      <c r="E178">
        <v>0.19499999300000001</v>
      </c>
      <c r="F178">
        <v>1400</v>
      </c>
      <c r="G178">
        <v>0.38571429299999999</v>
      </c>
      <c r="H178">
        <v>1416</v>
      </c>
      <c r="I178">
        <v>0.33757060799999999</v>
      </c>
    </row>
    <row r="179" spans="1:9">
      <c r="A179">
        <v>5</v>
      </c>
      <c r="B179">
        <v>7</v>
      </c>
      <c r="C179">
        <v>3662</v>
      </c>
      <c r="D179">
        <v>0.28945931800000002</v>
      </c>
      <c r="E179">
        <v>0.23700000299999999</v>
      </c>
      <c r="F179">
        <v>1817</v>
      </c>
      <c r="G179">
        <v>0.30269676400000001</v>
      </c>
      <c r="H179">
        <v>1845</v>
      </c>
      <c r="I179">
        <v>0.27642276900000001</v>
      </c>
    </row>
    <row r="180" spans="1:9">
      <c r="A180">
        <v>5</v>
      </c>
      <c r="B180">
        <v>8</v>
      </c>
      <c r="C180">
        <v>3799</v>
      </c>
      <c r="D180">
        <v>0.247170314</v>
      </c>
      <c r="E180">
        <v>0.27000001099999998</v>
      </c>
      <c r="F180">
        <v>1899</v>
      </c>
      <c r="G180">
        <v>0.283833593</v>
      </c>
      <c r="H180">
        <v>1900</v>
      </c>
      <c r="I180">
        <v>0.21052631699999999</v>
      </c>
    </row>
    <row r="181" spans="1:9">
      <c r="A181">
        <v>5</v>
      </c>
      <c r="B181">
        <v>9</v>
      </c>
      <c r="C181">
        <v>3866</v>
      </c>
      <c r="D181">
        <v>0.213916197</v>
      </c>
      <c r="E181">
        <v>0.31099999</v>
      </c>
      <c r="F181">
        <v>1933</v>
      </c>
      <c r="G181">
        <v>0.26435592800000002</v>
      </c>
      <c r="H181">
        <v>1933</v>
      </c>
      <c r="I181">
        <v>0.16347646699999999</v>
      </c>
    </row>
    <row r="182" spans="1:9">
      <c r="A182">
        <v>5</v>
      </c>
      <c r="B182">
        <v>10</v>
      </c>
      <c r="C182">
        <v>3874</v>
      </c>
      <c r="D182">
        <v>0.178884879</v>
      </c>
      <c r="E182">
        <v>0.35499998900000002</v>
      </c>
      <c r="F182">
        <v>1932</v>
      </c>
      <c r="G182">
        <v>0.22515527900000001</v>
      </c>
      <c r="H182">
        <v>1942</v>
      </c>
      <c r="I182">
        <v>0.132852733</v>
      </c>
    </row>
    <row r="183" spans="1:9">
      <c r="A183">
        <v>5</v>
      </c>
      <c r="B183">
        <v>11</v>
      </c>
      <c r="C183">
        <v>3875</v>
      </c>
      <c r="D183">
        <v>0.14425806699999999</v>
      </c>
      <c r="E183">
        <v>0.38899999899999999</v>
      </c>
      <c r="F183">
        <v>1936</v>
      </c>
      <c r="G183">
        <v>0.194731399</v>
      </c>
      <c r="H183">
        <v>1939</v>
      </c>
      <c r="I183" s="49">
        <v>9.3862816700000004E-2</v>
      </c>
    </row>
    <row r="184" spans="1:9">
      <c r="A184">
        <v>5</v>
      </c>
      <c r="B184">
        <v>12</v>
      </c>
      <c r="C184">
        <v>3875</v>
      </c>
      <c r="D184">
        <v>0.12567742200000001</v>
      </c>
      <c r="E184">
        <v>0.41699999599999998</v>
      </c>
      <c r="F184">
        <v>1925</v>
      </c>
      <c r="G184">
        <v>0.17350649800000001</v>
      </c>
      <c r="H184">
        <v>1950</v>
      </c>
      <c r="I184" s="49">
        <v>7.8461535299999996E-2</v>
      </c>
    </row>
    <row r="185" spans="1:9">
      <c r="A185">
        <v>5</v>
      </c>
      <c r="B185">
        <v>15</v>
      </c>
      <c r="C185">
        <v>3876</v>
      </c>
      <c r="D185" s="49">
        <v>8.7203301499999997E-2</v>
      </c>
      <c r="E185">
        <v>0.49099999700000002</v>
      </c>
      <c r="F185">
        <v>1936</v>
      </c>
      <c r="G185">
        <v>0.11983471399999999</v>
      </c>
      <c r="H185">
        <v>1940</v>
      </c>
      <c r="I185" s="49">
        <v>5.4639175499999998E-2</v>
      </c>
    </row>
    <row r="186" spans="1:9">
      <c r="A186">
        <v>5</v>
      </c>
      <c r="B186">
        <v>20</v>
      </c>
      <c r="C186">
        <v>3876</v>
      </c>
      <c r="D186" s="49">
        <v>5.9855520699999998E-2</v>
      </c>
      <c r="E186">
        <v>0.59399998200000004</v>
      </c>
      <c r="F186">
        <v>1937</v>
      </c>
      <c r="G186" s="49">
        <v>8.1569440699999995E-2</v>
      </c>
      <c r="H186">
        <v>1939</v>
      </c>
      <c r="I186" s="49">
        <v>3.8164001000000003E-2</v>
      </c>
    </row>
    <row r="187" spans="1:9">
      <c r="A187">
        <v>5</v>
      </c>
      <c r="B187">
        <v>25</v>
      </c>
      <c r="C187">
        <v>3876</v>
      </c>
      <c r="D187" s="49">
        <v>5.0051599699999998E-2</v>
      </c>
      <c r="E187">
        <v>0.67199999099999996</v>
      </c>
      <c r="F187">
        <v>1934</v>
      </c>
      <c r="G187" s="49">
        <v>7.6008275200000003E-2</v>
      </c>
      <c r="H187">
        <v>1942</v>
      </c>
      <c r="I187" s="49">
        <v>2.4201853200000002E-2</v>
      </c>
    </row>
    <row r="188" spans="1:9">
      <c r="A188">
        <v>5</v>
      </c>
      <c r="B188">
        <v>500</v>
      </c>
      <c r="C188">
        <v>3876</v>
      </c>
      <c r="D188">
        <v>0.16434468299999999</v>
      </c>
      <c r="E188">
        <v>0.91799998299999996</v>
      </c>
      <c r="F188">
        <v>1919</v>
      </c>
      <c r="G188">
        <v>0.33194372100000002</v>
      </c>
      <c r="H188">
        <v>1957</v>
      </c>
      <c r="I188">
        <v>0</v>
      </c>
    </row>
    <row r="189" spans="1:9">
      <c r="A189">
        <v>10</v>
      </c>
      <c r="B189">
        <v>6</v>
      </c>
      <c r="C189">
        <v>2816</v>
      </c>
      <c r="D189">
        <v>0.47372159400000002</v>
      </c>
      <c r="E189">
        <v>0.19499999300000001</v>
      </c>
      <c r="F189">
        <v>1400</v>
      </c>
      <c r="G189">
        <v>0.49571427699999998</v>
      </c>
      <c r="H189">
        <v>1416</v>
      </c>
      <c r="I189">
        <v>0.45197740199999997</v>
      </c>
    </row>
    <row r="190" spans="1:9">
      <c r="A190">
        <v>10</v>
      </c>
      <c r="B190">
        <v>7</v>
      </c>
      <c r="C190">
        <v>3662</v>
      </c>
      <c r="D190">
        <v>0.39650464099999999</v>
      </c>
      <c r="E190">
        <v>0.23700000299999999</v>
      </c>
      <c r="F190">
        <v>1817</v>
      </c>
      <c r="G190">
        <v>0.41441938299999997</v>
      </c>
      <c r="H190">
        <v>1845</v>
      </c>
      <c r="I190">
        <v>0.37886178500000001</v>
      </c>
    </row>
    <row r="191" spans="1:9">
      <c r="A191">
        <v>10</v>
      </c>
      <c r="B191">
        <v>8</v>
      </c>
      <c r="C191">
        <v>3799</v>
      </c>
      <c r="D191">
        <v>0.35667282300000003</v>
      </c>
      <c r="E191">
        <v>0.27000001099999998</v>
      </c>
      <c r="F191">
        <v>1899</v>
      </c>
      <c r="G191">
        <v>0.38862559200000002</v>
      </c>
      <c r="H191">
        <v>1900</v>
      </c>
      <c r="I191">
        <v>0.32473683399999997</v>
      </c>
    </row>
    <row r="192" spans="1:9">
      <c r="A192">
        <v>10</v>
      </c>
      <c r="B192">
        <v>9</v>
      </c>
      <c r="C192">
        <v>3866</v>
      </c>
      <c r="D192">
        <v>0.30315572000000002</v>
      </c>
      <c r="E192">
        <v>0.31099999</v>
      </c>
      <c r="F192">
        <v>1933</v>
      </c>
      <c r="G192">
        <v>0.34557682299999998</v>
      </c>
      <c r="H192">
        <v>1933</v>
      </c>
      <c r="I192">
        <v>0.26073461799999997</v>
      </c>
    </row>
    <row r="193" spans="1:9">
      <c r="A193">
        <v>10</v>
      </c>
      <c r="B193">
        <v>10</v>
      </c>
      <c r="C193">
        <v>3874</v>
      </c>
      <c r="D193">
        <v>0.24574083099999999</v>
      </c>
      <c r="E193">
        <v>0.35499998900000002</v>
      </c>
      <c r="F193">
        <v>1932</v>
      </c>
      <c r="G193">
        <v>0.29037267</v>
      </c>
      <c r="H193">
        <v>1942</v>
      </c>
      <c r="I193">
        <v>0.201338828</v>
      </c>
    </row>
    <row r="194" spans="1:9">
      <c r="A194">
        <v>10</v>
      </c>
      <c r="B194">
        <v>11</v>
      </c>
      <c r="C194">
        <v>3875</v>
      </c>
      <c r="D194">
        <v>0.199225813</v>
      </c>
      <c r="E194">
        <v>0.38899999899999999</v>
      </c>
      <c r="F194">
        <v>1936</v>
      </c>
      <c r="G194">
        <v>0.25464877499999999</v>
      </c>
      <c r="H194">
        <v>1939</v>
      </c>
      <c r="I194">
        <v>0.143888608</v>
      </c>
    </row>
    <row r="195" spans="1:9">
      <c r="A195">
        <v>10</v>
      </c>
      <c r="B195">
        <v>12</v>
      </c>
      <c r="C195">
        <v>3875</v>
      </c>
      <c r="D195">
        <v>0.16877418799999999</v>
      </c>
      <c r="E195">
        <v>0.41699999599999998</v>
      </c>
      <c r="F195">
        <v>1925</v>
      </c>
      <c r="G195">
        <v>0.221818179</v>
      </c>
      <c r="H195">
        <v>1950</v>
      </c>
      <c r="I195">
        <v>0.116410255</v>
      </c>
    </row>
    <row r="196" spans="1:9">
      <c r="A196">
        <v>10</v>
      </c>
      <c r="B196">
        <v>15</v>
      </c>
      <c r="C196">
        <v>3876</v>
      </c>
      <c r="D196">
        <v>0.111455105</v>
      </c>
      <c r="E196">
        <v>0.49099999700000002</v>
      </c>
      <c r="F196">
        <v>1936</v>
      </c>
      <c r="G196">
        <v>0.15030992000000001</v>
      </c>
      <c r="H196">
        <v>1940</v>
      </c>
      <c r="I196" s="49">
        <v>7.2680413700000002E-2</v>
      </c>
    </row>
    <row r="197" spans="1:9">
      <c r="A197">
        <v>10</v>
      </c>
      <c r="B197">
        <v>20</v>
      </c>
      <c r="C197">
        <v>3876</v>
      </c>
      <c r="D197" s="49">
        <v>8.4623321900000006E-2</v>
      </c>
      <c r="E197">
        <v>0.59399998200000004</v>
      </c>
      <c r="F197">
        <v>1937</v>
      </c>
      <c r="G197">
        <v>0.106350027</v>
      </c>
      <c r="H197">
        <v>1939</v>
      </c>
      <c r="I197" s="49">
        <v>6.2919028099999996E-2</v>
      </c>
    </row>
    <row r="198" spans="1:9">
      <c r="A198">
        <v>10</v>
      </c>
      <c r="B198">
        <v>25</v>
      </c>
      <c r="C198">
        <v>3876</v>
      </c>
      <c r="D198" s="49">
        <v>7.9979360099999994E-2</v>
      </c>
      <c r="E198">
        <v>0.67199999099999996</v>
      </c>
      <c r="F198">
        <v>1934</v>
      </c>
      <c r="G198">
        <v>0.10186142500000001</v>
      </c>
      <c r="H198">
        <v>1942</v>
      </c>
      <c r="I198" s="49">
        <v>5.8187436299999999E-2</v>
      </c>
    </row>
    <row r="199" spans="1:9">
      <c r="A199">
        <v>10</v>
      </c>
      <c r="B199">
        <v>500</v>
      </c>
      <c r="C199">
        <v>3876</v>
      </c>
      <c r="D199">
        <v>0.20588235599999999</v>
      </c>
      <c r="E199">
        <v>0.91799998299999996</v>
      </c>
      <c r="F199">
        <v>1919</v>
      </c>
      <c r="G199">
        <v>0.35695674999999999</v>
      </c>
      <c r="H199">
        <v>1957</v>
      </c>
      <c r="I199" s="49">
        <v>5.7741440800000002E-2</v>
      </c>
    </row>
    <row r="200" spans="1:9">
      <c r="A200">
        <v>20</v>
      </c>
      <c r="B200">
        <v>6</v>
      </c>
      <c r="C200">
        <v>2816</v>
      </c>
      <c r="D200">
        <v>0.59872156399999998</v>
      </c>
      <c r="E200">
        <v>0.19499999300000001</v>
      </c>
      <c r="F200">
        <v>1400</v>
      </c>
      <c r="G200">
        <v>0.61642855399999996</v>
      </c>
      <c r="H200">
        <v>1416</v>
      </c>
      <c r="I200">
        <v>0.58121466600000005</v>
      </c>
    </row>
    <row r="201" spans="1:9">
      <c r="A201">
        <v>20</v>
      </c>
      <c r="B201">
        <v>7</v>
      </c>
      <c r="C201">
        <v>3662</v>
      </c>
      <c r="D201">
        <v>0.53249591600000001</v>
      </c>
      <c r="E201">
        <v>0.23700000299999999</v>
      </c>
      <c r="F201">
        <v>1817</v>
      </c>
      <c r="G201">
        <v>0.55145841799999995</v>
      </c>
      <c r="H201">
        <v>1845</v>
      </c>
      <c r="I201">
        <v>0.51382112499999999</v>
      </c>
    </row>
    <row r="202" spans="1:9">
      <c r="A202">
        <v>20</v>
      </c>
      <c r="B202">
        <v>8</v>
      </c>
      <c r="C202">
        <v>3799</v>
      </c>
      <c r="D202">
        <v>0.48802316200000001</v>
      </c>
      <c r="E202">
        <v>0.27000001099999998</v>
      </c>
      <c r="F202">
        <v>1899</v>
      </c>
      <c r="G202">
        <v>0.52238017299999995</v>
      </c>
      <c r="H202">
        <v>1900</v>
      </c>
      <c r="I202">
        <v>0.453684211</v>
      </c>
    </row>
    <row r="203" spans="1:9">
      <c r="A203">
        <v>20</v>
      </c>
      <c r="B203">
        <v>9</v>
      </c>
      <c r="C203">
        <v>3866</v>
      </c>
      <c r="D203">
        <v>0.41852042099999998</v>
      </c>
      <c r="E203">
        <v>0.31099999</v>
      </c>
      <c r="F203">
        <v>1933</v>
      </c>
      <c r="G203">
        <v>0.47335746899999998</v>
      </c>
      <c r="H203">
        <v>1933</v>
      </c>
      <c r="I203">
        <v>0.36368340300000002</v>
      </c>
    </row>
    <row r="204" spans="1:9">
      <c r="A204">
        <v>20</v>
      </c>
      <c r="B204">
        <v>10</v>
      </c>
      <c r="C204">
        <v>3874</v>
      </c>
      <c r="D204">
        <v>0.34331440899999999</v>
      </c>
      <c r="E204">
        <v>0.35499998900000002</v>
      </c>
      <c r="F204">
        <v>1932</v>
      </c>
      <c r="G204">
        <v>0.400621116</v>
      </c>
      <c r="H204">
        <v>1942</v>
      </c>
      <c r="I204">
        <v>0.28630277500000001</v>
      </c>
    </row>
    <row r="205" spans="1:9">
      <c r="A205">
        <v>20</v>
      </c>
      <c r="B205">
        <v>11</v>
      </c>
      <c r="C205">
        <v>3875</v>
      </c>
      <c r="D205">
        <v>0.28567743299999998</v>
      </c>
      <c r="E205">
        <v>0.38899999899999999</v>
      </c>
      <c r="F205">
        <v>1936</v>
      </c>
      <c r="G205">
        <v>0.347623974</v>
      </c>
      <c r="H205">
        <v>1939</v>
      </c>
      <c r="I205">
        <v>0.22382672100000001</v>
      </c>
    </row>
    <row r="206" spans="1:9">
      <c r="A206">
        <v>20</v>
      </c>
      <c r="B206">
        <v>12</v>
      </c>
      <c r="C206">
        <v>3875</v>
      </c>
      <c r="D206">
        <v>0.25316128100000002</v>
      </c>
      <c r="E206">
        <v>0.41699999599999998</v>
      </c>
      <c r="F206">
        <v>1925</v>
      </c>
      <c r="G206">
        <v>0.31896102399999998</v>
      </c>
      <c r="H206">
        <v>1950</v>
      </c>
      <c r="I206">
        <v>0.188205123</v>
      </c>
    </row>
    <row r="207" spans="1:9">
      <c r="A207">
        <v>20</v>
      </c>
      <c r="B207">
        <v>15</v>
      </c>
      <c r="C207">
        <v>3876</v>
      </c>
      <c r="D207">
        <v>0.17801856999999999</v>
      </c>
      <c r="E207">
        <v>0.49099999700000002</v>
      </c>
      <c r="F207">
        <v>1936</v>
      </c>
      <c r="G207">
        <v>0.23502066699999999</v>
      </c>
      <c r="H207">
        <v>1940</v>
      </c>
      <c r="I207">
        <v>0.12113402</v>
      </c>
    </row>
    <row r="208" spans="1:9">
      <c r="A208">
        <v>20</v>
      </c>
      <c r="B208">
        <v>20</v>
      </c>
      <c r="C208">
        <v>3876</v>
      </c>
      <c r="D208">
        <v>0.123065017</v>
      </c>
      <c r="E208">
        <v>0.59399998200000004</v>
      </c>
      <c r="F208">
        <v>1937</v>
      </c>
      <c r="G208">
        <v>0.172431588</v>
      </c>
      <c r="H208">
        <v>1939</v>
      </c>
      <c r="I208" s="49">
        <v>7.3749356000000002E-2</v>
      </c>
    </row>
    <row r="209" spans="1:9">
      <c r="A209">
        <v>20</v>
      </c>
      <c r="B209">
        <v>25</v>
      </c>
      <c r="C209">
        <v>3876</v>
      </c>
      <c r="D209" s="49">
        <v>9.7007222500000004E-2</v>
      </c>
      <c r="E209">
        <v>0.67199999099999996</v>
      </c>
      <c r="F209">
        <v>1934</v>
      </c>
      <c r="G209">
        <v>0.127714574</v>
      </c>
      <c r="H209">
        <v>1942</v>
      </c>
      <c r="I209" s="49">
        <v>6.6426366599999995E-2</v>
      </c>
    </row>
    <row r="210" spans="1:9">
      <c r="A210">
        <v>20</v>
      </c>
      <c r="B210">
        <v>500</v>
      </c>
      <c r="C210">
        <v>3876</v>
      </c>
      <c r="D210">
        <v>0.20588235599999999</v>
      </c>
      <c r="E210">
        <v>0.91799998299999996</v>
      </c>
      <c r="F210">
        <v>1919</v>
      </c>
      <c r="G210">
        <v>0.35695674999999999</v>
      </c>
      <c r="H210">
        <v>1957</v>
      </c>
      <c r="I210" s="49">
        <v>5.7741440800000002E-2</v>
      </c>
    </row>
    <row r="211" spans="1:9">
      <c r="A211">
        <v>40</v>
      </c>
      <c r="B211">
        <v>6</v>
      </c>
      <c r="C211">
        <v>2816</v>
      </c>
      <c r="D211">
        <v>0.72904831199999998</v>
      </c>
      <c r="E211">
        <v>0.19499999300000001</v>
      </c>
      <c r="F211">
        <v>1400</v>
      </c>
      <c r="G211">
        <v>0.73928570699999996</v>
      </c>
      <c r="H211">
        <v>1416</v>
      </c>
      <c r="I211">
        <v>0.71892654899999997</v>
      </c>
    </row>
    <row r="212" spans="1:9">
      <c r="A212">
        <v>40</v>
      </c>
      <c r="B212">
        <v>7</v>
      </c>
      <c r="C212">
        <v>3662</v>
      </c>
      <c r="D212">
        <v>0.65428727900000005</v>
      </c>
      <c r="E212">
        <v>0.23700000299999999</v>
      </c>
      <c r="F212">
        <v>1817</v>
      </c>
      <c r="G212">
        <v>0.67363786699999995</v>
      </c>
      <c r="H212">
        <v>1845</v>
      </c>
      <c r="I212">
        <v>0.63523036200000005</v>
      </c>
    </row>
    <row r="213" spans="1:9">
      <c r="A213">
        <v>40</v>
      </c>
      <c r="B213">
        <v>8</v>
      </c>
      <c r="C213">
        <v>3799</v>
      </c>
      <c r="D213">
        <v>0.59699922800000005</v>
      </c>
      <c r="E213">
        <v>0.27000001099999998</v>
      </c>
      <c r="F213">
        <v>1899</v>
      </c>
      <c r="G213">
        <v>0.63612425299999997</v>
      </c>
      <c r="H213">
        <v>1900</v>
      </c>
      <c r="I213">
        <v>0.55789476599999999</v>
      </c>
    </row>
    <row r="214" spans="1:9">
      <c r="A214">
        <v>40</v>
      </c>
      <c r="B214">
        <v>9</v>
      </c>
      <c r="C214">
        <v>3866</v>
      </c>
      <c r="D214">
        <v>0.52897053999999999</v>
      </c>
      <c r="E214">
        <v>0.31099999</v>
      </c>
      <c r="F214">
        <v>1933</v>
      </c>
      <c r="G214">
        <v>0.59234350899999999</v>
      </c>
      <c r="H214">
        <v>1933</v>
      </c>
      <c r="I214">
        <v>0.46559750999999999</v>
      </c>
    </row>
    <row r="215" spans="1:9">
      <c r="A215">
        <v>40</v>
      </c>
      <c r="B215">
        <v>10</v>
      </c>
      <c r="C215">
        <v>3874</v>
      </c>
      <c r="D215">
        <v>0.444759935</v>
      </c>
      <c r="E215">
        <v>0.35499998900000002</v>
      </c>
      <c r="F215">
        <v>1932</v>
      </c>
      <c r="G215">
        <v>0.51501035699999997</v>
      </c>
      <c r="H215">
        <v>1942</v>
      </c>
      <c r="I215">
        <v>0.37487125399999999</v>
      </c>
    </row>
    <row r="216" spans="1:9">
      <c r="A216">
        <v>40</v>
      </c>
      <c r="B216">
        <v>11</v>
      </c>
      <c r="C216">
        <v>3875</v>
      </c>
      <c r="D216">
        <v>0.37858066000000001</v>
      </c>
      <c r="E216">
        <v>0.38899999899999999</v>
      </c>
      <c r="F216">
        <v>1936</v>
      </c>
      <c r="G216">
        <v>0.45661157400000002</v>
      </c>
      <c r="H216">
        <v>1939</v>
      </c>
      <c r="I216">
        <v>0.30067044500000001</v>
      </c>
    </row>
    <row r="217" spans="1:9">
      <c r="A217">
        <v>40</v>
      </c>
      <c r="B217">
        <v>12</v>
      </c>
      <c r="C217">
        <v>3875</v>
      </c>
      <c r="D217">
        <v>0.34580644999999999</v>
      </c>
      <c r="E217">
        <v>0.41699999599999998</v>
      </c>
      <c r="F217">
        <v>1925</v>
      </c>
      <c r="G217">
        <v>0.43584415300000001</v>
      </c>
      <c r="H217">
        <v>1950</v>
      </c>
      <c r="I217">
        <v>0.256923079</v>
      </c>
    </row>
    <row r="218" spans="1:9">
      <c r="A218">
        <v>40</v>
      </c>
      <c r="B218">
        <v>15</v>
      </c>
      <c r="C218">
        <v>3876</v>
      </c>
      <c r="D218">
        <v>0.25619193899999998</v>
      </c>
      <c r="E218">
        <v>0.49099999700000002</v>
      </c>
      <c r="F218">
        <v>1936</v>
      </c>
      <c r="G218">
        <v>0.347623974</v>
      </c>
      <c r="H218">
        <v>1940</v>
      </c>
      <c r="I218">
        <v>0.164948449</v>
      </c>
    </row>
    <row r="219" spans="1:9">
      <c r="A219">
        <v>40</v>
      </c>
      <c r="B219">
        <v>20</v>
      </c>
      <c r="C219">
        <v>3876</v>
      </c>
      <c r="D219">
        <v>0.180856556</v>
      </c>
      <c r="E219">
        <v>0.59399998200000004</v>
      </c>
      <c r="F219">
        <v>1937</v>
      </c>
      <c r="G219">
        <v>0.26794010400000001</v>
      </c>
      <c r="H219">
        <v>1939</v>
      </c>
      <c r="I219" s="49">
        <v>9.3862816700000004E-2</v>
      </c>
    </row>
    <row r="220" spans="1:9">
      <c r="A220">
        <v>40</v>
      </c>
      <c r="B220">
        <v>25</v>
      </c>
      <c r="C220">
        <v>3876</v>
      </c>
      <c r="D220">
        <v>0.15118679400000001</v>
      </c>
      <c r="E220">
        <v>0.67199999099999996</v>
      </c>
      <c r="F220">
        <v>1934</v>
      </c>
      <c r="G220">
        <v>0.21613237299999999</v>
      </c>
      <c r="H220">
        <v>1942</v>
      </c>
      <c r="I220" s="49">
        <v>8.65087509E-2</v>
      </c>
    </row>
    <row r="221" spans="1:9">
      <c r="A221">
        <v>40</v>
      </c>
      <c r="B221">
        <v>500</v>
      </c>
      <c r="C221">
        <v>3876</v>
      </c>
      <c r="D221">
        <v>0.223684207</v>
      </c>
      <c r="E221">
        <v>0.91799998299999996</v>
      </c>
      <c r="F221">
        <v>1919</v>
      </c>
      <c r="G221">
        <v>0.35695674999999999</v>
      </c>
      <c r="H221">
        <v>1957</v>
      </c>
      <c r="I221" s="49">
        <v>9.29994881E-2</v>
      </c>
    </row>
    <row r="222" spans="1:9">
      <c r="A222">
        <v>5</v>
      </c>
      <c r="B222">
        <v>6</v>
      </c>
      <c r="C222">
        <v>2816</v>
      </c>
      <c r="D222">
        <v>0.35724431299999998</v>
      </c>
      <c r="E222">
        <v>0.19499999300000001</v>
      </c>
      <c r="F222">
        <v>1400</v>
      </c>
      <c r="G222">
        <v>0.366428584</v>
      </c>
      <c r="H222">
        <v>1416</v>
      </c>
      <c r="I222">
        <v>0.34816384299999997</v>
      </c>
    </row>
    <row r="223" spans="1:9">
      <c r="A223">
        <v>5</v>
      </c>
      <c r="B223">
        <v>7</v>
      </c>
      <c r="C223">
        <v>3662</v>
      </c>
      <c r="D223">
        <v>0.27717095600000002</v>
      </c>
      <c r="E223">
        <v>0.23700000299999999</v>
      </c>
      <c r="F223">
        <v>1817</v>
      </c>
      <c r="G223">
        <v>0.28948816700000002</v>
      </c>
      <c r="H223">
        <v>1845</v>
      </c>
      <c r="I223">
        <v>0.265040636</v>
      </c>
    </row>
    <row r="224" spans="1:9">
      <c r="A224">
        <v>5</v>
      </c>
      <c r="B224">
        <v>8</v>
      </c>
      <c r="C224">
        <v>3799</v>
      </c>
      <c r="D224">
        <v>0.25138193399999997</v>
      </c>
      <c r="E224">
        <v>0.27000001099999998</v>
      </c>
      <c r="F224">
        <v>1899</v>
      </c>
      <c r="G224">
        <v>0.27804106499999998</v>
      </c>
      <c r="H224">
        <v>1900</v>
      </c>
      <c r="I224">
        <v>0.22473683999999999</v>
      </c>
    </row>
    <row r="225" spans="1:9">
      <c r="A225">
        <v>5</v>
      </c>
      <c r="B225">
        <v>9</v>
      </c>
      <c r="C225">
        <v>3866</v>
      </c>
      <c r="D225">
        <v>0.20926021</v>
      </c>
      <c r="E225">
        <v>0.31099999</v>
      </c>
      <c r="F225">
        <v>1933</v>
      </c>
      <c r="G225">
        <v>0.24262803799999999</v>
      </c>
      <c r="H225">
        <v>1933</v>
      </c>
      <c r="I225">
        <v>0.17589239800000001</v>
      </c>
    </row>
    <row r="226" spans="1:9">
      <c r="A226">
        <v>5</v>
      </c>
      <c r="B226">
        <v>10</v>
      </c>
      <c r="C226">
        <v>3874</v>
      </c>
      <c r="D226">
        <v>0.169334024</v>
      </c>
      <c r="E226">
        <v>0.35499998900000002</v>
      </c>
      <c r="F226">
        <v>1932</v>
      </c>
      <c r="G226">
        <v>0.19979296599999999</v>
      </c>
      <c r="H226">
        <v>1942</v>
      </c>
      <c r="I226">
        <v>0.139031932</v>
      </c>
    </row>
    <row r="227" spans="1:9">
      <c r="A227">
        <v>5</v>
      </c>
      <c r="B227">
        <v>11</v>
      </c>
      <c r="C227">
        <v>3875</v>
      </c>
      <c r="D227">
        <v>0.13574193400000001</v>
      </c>
      <c r="E227">
        <v>0.38899999899999999</v>
      </c>
      <c r="F227">
        <v>1936</v>
      </c>
      <c r="G227">
        <v>0.169938013</v>
      </c>
      <c r="H227">
        <v>1939</v>
      </c>
      <c r="I227">
        <v>0.101598762</v>
      </c>
    </row>
    <row r="228" spans="1:9">
      <c r="A228">
        <v>5</v>
      </c>
      <c r="B228">
        <v>12</v>
      </c>
      <c r="C228">
        <v>3875</v>
      </c>
      <c r="D228">
        <v>0.119999997</v>
      </c>
      <c r="E228">
        <v>0.41699999599999998</v>
      </c>
      <c r="F228">
        <v>1925</v>
      </c>
      <c r="G228">
        <v>0.157922074</v>
      </c>
      <c r="H228">
        <v>1950</v>
      </c>
      <c r="I228" s="49">
        <v>8.2564100599999996E-2</v>
      </c>
    </row>
    <row r="229" spans="1:9">
      <c r="A229">
        <v>5</v>
      </c>
      <c r="B229">
        <v>15</v>
      </c>
      <c r="C229">
        <v>3876</v>
      </c>
      <c r="D229" s="49">
        <v>8.7977297600000004E-2</v>
      </c>
      <c r="E229">
        <v>0.49099999700000002</v>
      </c>
      <c r="F229">
        <v>1936</v>
      </c>
      <c r="G229">
        <v>0.118285127</v>
      </c>
      <c r="H229">
        <v>1940</v>
      </c>
      <c r="I229" s="49">
        <v>5.7731959999999999E-2</v>
      </c>
    </row>
    <row r="230" spans="1:9">
      <c r="A230">
        <v>5</v>
      </c>
      <c r="B230">
        <v>20</v>
      </c>
      <c r="C230">
        <v>3876</v>
      </c>
      <c r="D230" s="49">
        <v>6.5273478600000004E-2</v>
      </c>
      <c r="E230">
        <v>0.59399998200000004</v>
      </c>
      <c r="F230">
        <v>1937</v>
      </c>
      <c r="G230" s="49">
        <v>7.6406814200000006E-2</v>
      </c>
      <c r="H230">
        <v>1939</v>
      </c>
      <c r="I230" s="49">
        <v>5.4151624400000001E-2</v>
      </c>
    </row>
    <row r="231" spans="1:9">
      <c r="A231">
        <v>5</v>
      </c>
      <c r="B231">
        <v>25</v>
      </c>
      <c r="C231">
        <v>3876</v>
      </c>
      <c r="D231" s="49">
        <v>6.2951497699999998E-2</v>
      </c>
      <c r="E231">
        <v>0.67199999099999996</v>
      </c>
      <c r="F231">
        <v>1934</v>
      </c>
      <c r="G231" s="49">
        <v>6.7735262199999993E-2</v>
      </c>
      <c r="H231">
        <v>1942</v>
      </c>
      <c r="I231" s="49">
        <v>5.8187436299999999E-2</v>
      </c>
    </row>
    <row r="232" spans="1:9">
      <c r="A232">
        <v>5</v>
      </c>
      <c r="B232">
        <v>500</v>
      </c>
      <c r="C232">
        <v>3876</v>
      </c>
      <c r="D232">
        <v>0.12745098799999999</v>
      </c>
      <c r="E232">
        <v>0.91799998299999996</v>
      </c>
      <c r="F232">
        <v>1919</v>
      </c>
      <c r="G232">
        <v>0.25742575499999998</v>
      </c>
      <c r="H232">
        <v>1957</v>
      </c>
      <c r="I232">
        <v>0</v>
      </c>
    </row>
    <row r="233" spans="1:9">
      <c r="A233">
        <v>10</v>
      </c>
      <c r="B233">
        <v>6</v>
      </c>
      <c r="C233">
        <v>2816</v>
      </c>
      <c r="D233">
        <v>0.47975853099999999</v>
      </c>
      <c r="E233">
        <v>0.19499999300000001</v>
      </c>
      <c r="F233">
        <v>1400</v>
      </c>
      <c r="G233">
        <v>0.490714282</v>
      </c>
      <c r="H233">
        <v>1416</v>
      </c>
      <c r="I233">
        <v>0.46892654900000003</v>
      </c>
    </row>
    <row r="234" spans="1:9">
      <c r="A234">
        <v>10</v>
      </c>
      <c r="B234">
        <v>7</v>
      </c>
      <c r="C234">
        <v>3662</v>
      </c>
      <c r="D234">
        <v>0.389404684</v>
      </c>
      <c r="E234">
        <v>0.23700000299999999</v>
      </c>
      <c r="F234">
        <v>1817</v>
      </c>
      <c r="G234">
        <v>0.411667585</v>
      </c>
      <c r="H234">
        <v>1845</v>
      </c>
      <c r="I234">
        <v>0.36747968199999997</v>
      </c>
    </row>
    <row r="235" spans="1:9">
      <c r="A235">
        <v>10</v>
      </c>
      <c r="B235">
        <v>8</v>
      </c>
      <c r="C235">
        <v>3799</v>
      </c>
      <c r="D235">
        <v>0.35298761699999998</v>
      </c>
      <c r="E235">
        <v>0.27000001099999998</v>
      </c>
      <c r="F235">
        <v>1899</v>
      </c>
      <c r="G235">
        <v>0.39283832899999999</v>
      </c>
      <c r="H235">
        <v>1900</v>
      </c>
      <c r="I235">
        <v>0.313157886</v>
      </c>
    </row>
    <row r="236" spans="1:9">
      <c r="A236">
        <v>10</v>
      </c>
      <c r="B236">
        <v>9</v>
      </c>
      <c r="C236">
        <v>3866</v>
      </c>
      <c r="D236">
        <v>0.29177445200000002</v>
      </c>
      <c r="E236">
        <v>0.31099999</v>
      </c>
      <c r="F236">
        <v>1933</v>
      </c>
      <c r="G236">
        <v>0.340920836</v>
      </c>
      <c r="H236">
        <v>1933</v>
      </c>
      <c r="I236">
        <v>0.24262803799999999</v>
      </c>
    </row>
    <row r="237" spans="1:9">
      <c r="A237">
        <v>10</v>
      </c>
      <c r="B237">
        <v>10</v>
      </c>
      <c r="C237">
        <v>3874</v>
      </c>
      <c r="D237">
        <v>0.23670624200000001</v>
      </c>
      <c r="E237">
        <v>0.35499998900000002</v>
      </c>
      <c r="F237">
        <v>1932</v>
      </c>
      <c r="G237">
        <v>0.276915103</v>
      </c>
      <c r="H237">
        <v>1942</v>
      </c>
      <c r="I237">
        <v>0.19670443200000001</v>
      </c>
    </row>
    <row r="238" spans="1:9">
      <c r="A238">
        <v>10</v>
      </c>
      <c r="B238">
        <v>11</v>
      </c>
      <c r="C238">
        <v>3875</v>
      </c>
      <c r="D238">
        <v>0.19070967999999999</v>
      </c>
      <c r="E238">
        <v>0.38899999899999999</v>
      </c>
      <c r="F238">
        <v>1936</v>
      </c>
      <c r="G238">
        <v>0.234504133</v>
      </c>
      <c r="H238">
        <v>1939</v>
      </c>
      <c r="I238">
        <v>0.14698298300000001</v>
      </c>
    </row>
    <row r="239" spans="1:9">
      <c r="A239">
        <v>10</v>
      </c>
      <c r="B239">
        <v>12</v>
      </c>
      <c r="C239">
        <v>3875</v>
      </c>
      <c r="D239">
        <v>0.16825807100000001</v>
      </c>
      <c r="E239">
        <v>0.41699999599999998</v>
      </c>
      <c r="F239">
        <v>1925</v>
      </c>
      <c r="G239">
        <v>0.21870130300000001</v>
      </c>
      <c r="H239">
        <v>1950</v>
      </c>
      <c r="I239">
        <v>0.118461542</v>
      </c>
    </row>
    <row r="240" spans="1:9">
      <c r="A240">
        <v>10</v>
      </c>
      <c r="B240">
        <v>15</v>
      </c>
      <c r="C240">
        <v>3876</v>
      </c>
      <c r="D240">
        <v>0.124097005</v>
      </c>
      <c r="E240">
        <v>0.49099999700000002</v>
      </c>
      <c r="F240">
        <v>1936</v>
      </c>
      <c r="G240">
        <v>0.16942149400000001</v>
      </c>
      <c r="H240">
        <v>1940</v>
      </c>
      <c r="I240" s="49">
        <v>7.8865982599999995E-2</v>
      </c>
    </row>
    <row r="241" spans="1:9">
      <c r="A241">
        <v>10</v>
      </c>
      <c r="B241">
        <v>20</v>
      </c>
      <c r="C241">
        <v>3876</v>
      </c>
      <c r="D241" s="49">
        <v>8.9267283700000005E-2</v>
      </c>
      <c r="E241">
        <v>0.59399998200000004</v>
      </c>
      <c r="F241">
        <v>1937</v>
      </c>
      <c r="G241">
        <v>0.11409395899999999</v>
      </c>
      <c r="H241">
        <v>1939</v>
      </c>
      <c r="I241" s="49">
        <v>6.4466223099999997E-2</v>
      </c>
    </row>
    <row r="242" spans="1:9">
      <c r="A242">
        <v>10</v>
      </c>
      <c r="B242">
        <v>25</v>
      </c>
      <c r="C242">
        <v>3876</v>
      </c>
      <c r="D242" s="49">
        <v>7.9979360099999994E-2</v>
      </c>
      <c r="E242">
        <v>0.67199999099999996</v>
      </c>
      <c r="F242">
        <v>1934</v>
      </c>
      <c r="G242" s="49">
        <v>9.2554293600000004E-2</v>
      </c>
      <c r="H242">
        <v>1942</v>
      </c>
      <c r="I242" s="49">
        <v>6.7456230500000006E-2</v>
      </c>
    </row>
    <row r="243" spans="1:9">
      <c r="A243">
        <v>10</v>
      </c>
      <c r="B243">
        <v>500</v>
      </c>
      <c r="C243">
        <v>3876</v>
      </c>
      <c r="D243">
        <v>0.12745098799999999</v>
      </c>
      <c r="E243">
        <v>0.91799998299999996</v>
      </c>
      <c r="F243">
        <v>1919</v>
      </c>
      <c r="G243">
        <v>0.25742575499999998</v>
      </c>
      <c r="H243">
        <v>1957</v>
      </c>
      <c r="I243">
        <v>0</v>
      </c>
    </row>
    <row r="244" spans="1:9">
      <c r="A244">
        <v>20</v>
      </c>
      <c r="B244">
        <v>6</v>
      </c>
      <c r="C244">
        <v>2816</v>
      </c>
      <c r="D244">
        <v>0.61896306300000004</v>
      </c>
      <c r="E244">
        <v>0.19499999300000001</v>
      </c>
      <c r="F244">
        <v>1400</v>
      </c>
      <c r="G244">
        <v>0.61857140099999997</v>
      </c>
      <c r="H244">
        <v>1416</v>
      </c>
      <c r="I244">
        <v>0.61935025499999996</v>
      </c>
    </row>
    <row r="245" spans="1:9">
      <c r="A245">
        <v>20</v>
      </c>
      <c r="B245">
        <v>7</v>
      </c>
      <c r="C245">
        <v>3662</v>
      </c>
      <c r="D245">
        <v>0.53194975899999997</v>
      </c>
      <c r="E245">
        <v>0.23700000299999999</v>
      </c>
      <c r="F245">
        <v>1817</v>
      </c>
      <c r="G245">
        <v>0.55145841799999995</v>
      </c>
      <c r="H245">
        <v>1845</v>
      </c>
      <c r="I245">
        <v>0.51273715499999994</v>
      </c>
    </row>
    <row r="246" spans="1:9">
      <c r="A246">
        <v>20</v>
      </c>
      <c r="B246">
        <v>8</v>
      </c>
      <c r="C246">
        <v>3799</v>
      </c>
      <c r="D246">
        <v>0.49144512400000001</v>
      </c>
      <c r="E246">
        <v>0.27000001099999998</v>
      </c>
      <c r="F246">
        <v>1899</v>
      </c>
      <c r="G246">
        <v>0.52659297000000005</v>
      </c>
      <c r="H246">
        <v>1900</v>
      </c>
      <c r="I246">
        <v>0.456315786</v>
      </c>
    </row>
    <row r="247" spans="1:9">
      <c r="A247">
        <v>20</v>
      </c>
      <c r="B247">
        <v>9</v>
      </c>
      <c r="C247">
        <v>3866</v>
      </c>
      <c r="D247">
        <v>0.42110708400000002</v>
      </c>
      <c r="E247">
        <v>0.31099999</v>
      </c>
      <c r="F247">
        <v>1933</v>
      </c>
      <c r="G247">
        <v>0.478013456</v>
      </c>
      <c r="H247">
        <v>1933</v>
      </c>
      <c r="I247">
        <v>0.36420071100000001</v>
      </c>
    </row>
    <row r="248" spans="1:9">
      <c r="A248">
        <v>20</v>
      </c>
      <c r="B248">
        <v>10</v>
      </c>
      <c r="C248">
        <v>3874</v>
      </c>
      <c r="D248">
        <v>0.34253999600000001</v>
      </c>
      <c r="E248">
        <v>0.35499998900000002</v>
      </c>
      <c r="F248">
        <v>1932</v>
      </c>
      <c r="G248">
        <v>0.39337474100000003</v>
      </c>
      <c r="H248">
        <v>1942</v>
      </c>
      <c r="I248">
        <v>0.29196703400000001</v>
      </c>
    </row>
    <row r="249" spans="1:9">
      <c r="A249">
        <v>20</v>
      </c>
      <c r="B249">
        <v>11</v>
      </c>
      <c r="C249">
        <v>3875</v>
      </c>
      <c r="D249">
        <v>0.28051611799999998</v>
      </c>
      <c r="E249">
        <v>0.38899999899999999</v>
      </c>
      <c r="F249">
        <v>1936</v>
      </c>
      <c r="G249">
        <v>0.34710743999999999</v>
      </c>
      <c r="H249">
        <v>1939</v>
      </c>
      <c r="I249">
        <v>0.21402785199999999</v>
      </c>
    </row>
    <row r="250" spans="1:9">
      <c r="A250">
        <v>20</v>
      </c>
      <c r="B250">
        <v>12</v>
      </c>
      <c r="C250">
        <v>3875</v>
      </c>
      <c r="D250">
        <v>0.24929031700000001</v>
      </c>
      <c r="E250">
        <v>0.41699999599999998</v>
      </c>
      <c r="F250">
        <v>1925</v>
      </c>
      <c r="G250">
        <v>0.32883116600000001</v>
      </c>
      <c r="H250">
        <v>1950</v>
      </c>
      <c r="I250">
        <v>0.17076922999999999</v>
      </c>
    </row>
    <row r="251" spans="1:9">
      <c r="A251">
        <v>20</v>
      </c>
      <c r="B251">
        <v>15</v>
      </c>
      <c r="C251">
        <v>3876</v>
      </c>
      <c r="D251">
        <v>0.179308563</v>
      </c>
      <c r="E251">
        <v>0.49099999700000002</v>
      </c>
      <c r="F251">
        <v>1936</v>
      </c>
      <c r="G251">
        <v>0.25723141399999999</v>
      </c>
      <c r="H251">
        <v>1940</v>
      </c>
      <c r="I251">
        <v>0.101546392</v>
      </c>
    </row>
    <row r="252" spans="1:9">
      <c r="A252">
        <v>20</v>
      </c>
      <c r="B252">
        <v>20</v>
      </c>
      <c r="C252">
        <v>3876</v>
      </c>
      <c r="D252">
        <v>0.12332301599999999</v>
      </c>
      <c r="E252">
        <v>0.59399998200000004</v>
      </c>
      <c r="F252">
        <v>1937</v>
      </c>
      <c r="G252">
        <v>0.16881775900000001</v>
      </c>
      <c r="H252">
        <v>1939</v>
      </c>
      <c r="I252" s="49">
        <v>7.7875196899999999E-2</v>
      </c>
    </row>
    <row r="253" spans="1:9">
      <c r="A253">
        <v>20</v>
      </c>
      <c r="B253">
        <v>25</v>
      </c>
      <c r="C253">
        <v>3876</v>
      </c>
      <c r="D253">
        <v>0.111197114</v>
      </c>
      <c r="E253">
        <v>0.67199999099999996</v>
      </c>
      <c r="F253">
        <v>1934</v>
      </c>
      <c r="G253">
        <v>0.144777656</v>
      </c>
      <c r="H253">
        <v>1942</v>
      </c>
      <c r="I253" s="49">
        <v>7.7754892399999997E-2</v>
      </c>
    </row>
    <row r="254" spans="1:9">
      <c r="A254">
        <v>20</v>
      </c>
      <c r="B254">
        <v>500</v>
      </c>
      <c r="C254">
        <v>3876</v>
      </c>
      <c r="D254">
        <v>0.17440660299999999</v>
      </c>
      <c r="E254">
        <v>0.91799998299999996</v>
      </c>
      <c r="F254">
        <v>1919</v>
      </c>
      <c r="G254">
        <v>0.25742575499999998</v>
      </c>
      <c r="H254">
        <v>1957</v>
      </c>
      <c r="I254" s="49">
        <v>9.29994881E-2</v>
      </c>
    </row>
    <row r="255" spans="1:9">
      <c r="A255">
        <v>40</v>
      </c>
      <c r="B255">
        <v>6</v>
      </c>
      <c r="C255">
        <v>2816</v>
      </c>
      <c r="D255">
        <v>0.73366475099999995</v>
      </c>
      <c r="E255">
        <v>0.19499999300000001</v>
      </c>
      <c r="F255">
        <v>1400</v>
      </c>
      <c r="G255">
        <v>0.74000001000000004</v>
      </c>
      <c r="H255">
        <v>1416</v>
      </c>
      <c r="I255">
        <v>0.72740113699999998</v>
      </c>
    </row>
    <row r="256" spans="1:9">
      <c r="A256">
        <v>40</v>
      </c>
      <c r="B256">
        <v>7</v>
      </c>
      <c r="C256">
        <v>3662</v>
      </c>
      <c r="D256">
        <v>0.648825765</v>
      </c>
      <c r="E256">
        <v>0.23700000299999999</v>
      </c>
      <c r="F256">
        <v>1817</v>
      </c>
      <c r="G256">
        <v>0.667033553</v>
      </c>
      <c r="H256">
        <v>1845</v>
      </c>
      <c r="I256">
        <v>0.63089430300000005</v>
      </c>
    </row>
    <row r="257" spans="1:9">
      <c r="A257">
        <v>40</v>
      </c>
      <c r="B257">
        <v>8</v>
      </c>
      <c r="C257">
        <v>3799</v>
      </c>
      <c r="D257">
        <v>0.60252696299999997</v>
      </c>
      <c r="E257">
        <v>0.27000001099999998</v>
      </c>
      <c r="F257">
        <v>1899</v>
      </c>
      <c r="G257">
        <v>0.63770407399999995</v>
      </c>
      <c r="H257">
        <v>1900</v>
      </c>
      <c r="I257">
        <v>0.56736844799999997</v>
      </c>
    </row>
    <row r="258" spans="1:9">
      <c r="A258">
        <v>40</v>
      </c>
      <c r="B258">
        <v>9</v>
      </c>
      <c r="C258">
        <v>3866</v>
      </c>
      <c r="D258">
        <v>0.51991725</v>
      </c>
      <c r="E258">
        <v>0.31099999</v>
      </c>
      <c r="F258">
        <v>1933</v>
      </c>
      <c r="G258">
        <v>0.58613556600000005</v>
      </c>
      <c r="H258">
        <v>1933</v>
      </c>
      <c r="I258">
        <v>0.45369890299999999</v>
      </c>
    </row>
    <row r="259" spans="1:9">
      <c r="A259">
        <v>40</v>
      </c>
      <c r="B259">
        <v>10</v>
      </c>
      <c r="C259">
        <v>3874</v>
      </c>
      <c r="D259">
        <v>0.43933919100000002</v>
      </c>
      <c r="E259">
        <v>0.35499998900000002</v>
      </c>
      <c r="F259">
        <v>1932</v>
      </c>
      <c r="G259">
        <v>0.50828158899999998</v>
      </c>
      <c r="H259">
        <v>1942</v>
      </c>
      <c r="I259">
        <v>0.37075179800000002</v>
      </c>
    </row>
    <row r="260" spans="1:9">
      <c r="A260">
        <v>40</v>
      </c>
      <c r="B260">
        <v>11</v>
      </c>
      <c r="C260">
        <v>3875</v>
      </c>
      <c r="D260">
        <v>0.36748388399999998</v>
      </c>
      <c r="E260">
        <v>0.38899999899999999</v>
      </c>
      <c r="F260">
        <v>1936</v>
      </c>
      <c r="G260">
        <v>0.44989669300000001</v>
      </c>
      <c r="H260">
        <v>1939</v>
      </c>
      <c r="I260">
        <v>0.28519856900000001</v>
      </c>
    </row>
    <row r="261" spans="1:9">
      <c r="A261">
        <v>40</v>
      </c>
      <c r="B261">
        <v>12</v>
      </c>
      <c r="C261">
        <v>3875</v>
      </c>
      <c r="D261">
        <v>0.32877418400000002</v>
      </c>
      <c r="E261">
        <v>0.41699999599999998</v>
      </c>
      <c r="F261">
        <v>1925</v>
      </c>
      <c r="G261">
        <v>0.423896104</v>
      </c>
      <c r="H261">
        <v>1950</v>
      </c>
      <c r="I261">
        <v>0.23487179</v>
      </c>
    </row>
    <row r="262" spans="1:9">
      <c r="A262">
        <v>40</v>
      </c>
      <c r="B262">
        <v>15</v>
      </c>
      <c r="C262">
        <v>3876</v>
      </c>
      <c r="D262">
        <v>0.24948400300000001</v>
      </c>
      <c r="E262">
        <v>0.49099999700000002</v>
      </c>
      <c r="F262">
        <v>1936</v>
      </c>
      <c r="G262">
        <v>0.35485535899999998</v>
      </c>
      <c r="H262">
        <v>1940</v>
      </c>
      <c r="I262">
        <v>0.14432989099999999</v>
      </c>
    </row>
    <row r="263" spans="1:9">
      <c r="A263">
        <v>40</v>
      </c>
      <c r="B263">
        <v>20</v>
      </c>
      <c r="C263">
        <v>3876</v>
      </c>
      <c r="D263">
        <v>0.206140354</v>
      </c>
      <c r="E263">
        <v>0.59399998200000004</v>
      </c>
      <c r="F263">
        <v>1937</v>
      </c>
      <c r="G263">
        <v>0.30562725699999999</v>
      </c>
      <c r="H263">
        <v>1939</v>
      </c>
      <c r="I263">
        <v>0.106756061</v>
      </c>
    </row>
    <row r="264" spans="1:9">
      <c r="A264">
        <v>40</v>
      </c>
      <c r="B264">
        <v>25</v>
      </c>
      <c r="C264">
        <v>3876</v>
      </c>
      <c r="D264">
        <v>0.19814240899999999</v>
      </c>
      <c r="E264">
        <v>0.67199999099999996</v>
      </c>
      <c r="F264">
        <v>1934</v>
      </c>
      <c r="G264">
        <v>0.26835572699999999</v>
      </c>
      <c r="H264">
        <v>1942</v>
      </c>
      <c r="I264">
        <v>0.12821833799999999</v>
      </c>
    </row>
    <row r="265" spans="1:9">
      <c r="A265">
        <v>40</v>
      </c>
      <c r="B265">
        <v>500</v>
      </c>
      <c r="C265">
        <v>3876</v>
      </c>
      <c r="D265">
        <v>0.22729618800000001</v>
      </c>
      <c r="E265">
        <v>0.91799998299999996</v>
      </c>
      <c r="F265">
        <v>1919</v>
      </c>
      <c r="G265">
        <v>0.25742575499999998</v>
      </c>
      <c r="H265">
        <v>1957</v>
      </c>
      <c r="I265">
        <v>0.197751656</v>
      </c>
    </row>
    <row r="266" spans="1:9">
      <c r="A266">
        <v>5</v>
      </c>
      <c r="B266">
        <v>6</v>
      </c>
      <c r="C266">
        <v>2816</v>
      </c>
      <c r="D266">
        <v>0.34730112600000002</v>
      </c>
      <c r="E266">
        <v>0.19499999300000001</v>
      </c>
      <c r="F266">
        <v>1400</v>
      </c>
      <c r="G266">
        <v>0.356428564</v>
      </c>
      <c r="H266">
        <v>1416</v>
      </c>
      <c r="I266">
        <v>0.338276833</v>
      </c>
    </row>
    <row r="267" spans="1:9">
      <c r="A267">
        <v>5</v>
      </c>
      <c r="B267">
        <v>7</v>
      </c>
      <c r="C267">
        <v>3662</v>
      </c>
      <c r="D267">
        <v>0.27034407900000001</v>
      </c>
      <c r="E267">
        <v>0.23700000299999999</v>
      </c>
      <c r="F267">
        <v>1817</v>
      </c>
      <c r="G267">
        <v>0.29554209100000001</v>
      </c>
      <c r="H267">
        <v>1845</v>
      </c>
      <c r="I267">
        <v>0.24552846</v>
      </c>
    </row>
    <row r="268" spans="1:9">
      <c r="A268">
        <v>5</v>
      </c>
      <c r="B268">
        <v>8</v>
      </c>
      <c r="C268">
        <v>3799</v>
      </c>
      <c r="D268">
        <v>0.230060548</v>
      </c>
      <c r="E268">
        <v>0.27000001099999998</v>
      </c>
      <c r="F268">
        <v>1899</v>
      </c>
      <c r="G268">
        <v>0.26750922199999999</v>
      </c>
      <c r="H268">
        <v>1900</v>
      </c>
      <c r="I268">
        <v>0.192631572</v>
      </c>
    </row>
    <row r="269" spans="1:9">
      <c r="A269">
        <v>5</v>
      </c>
      <c r="B269">
        <v>9</v>
      </c>
      <c r="C269">
        <v>3866</v>
      </c>
      <c r="D269">
        <v>0.194516301</v>
      </c>
      <c r="E269">
        <v>0.31099999</v>
      </c>
      <c r="F269">
        <v>1933</v>
      </c>
      <c r="G269">
        <v>0.24573202399999999</v>
      </c>
      <c r="H269">
        <v>1933</v>
      </c>
      <c r="I269">
        <v>0.14330056299999999</v>
      </c>
    </row>
    <row r="270" spans="1:9">
      <c r="A270">
        <v>5</v>
      </c>
      <c r="B270">
        <v>10</v>
      </c>
      <c r="C270">
        <v>3874</v>
      </c>
      <c r="D270">
        <v>0.158234388</v>
      </c>
      <c r="E270">
        <v>0.35499998900000002</v>
      </c>
      <c r="F270">
        <v>1932</v>
      </c>
      <c r="G270">
        <v>0.214803308</v>
      </c>
      <c r="H270">
        <v>1942</v>
      </c>
      <c r="I270">
        <v>0.101956747</v>
      </c>
    </row>
    <row r="271" spans="1:9">
      <c r="A271">
        <v>5</v>
      </c>
      <c r="B271">
        <v>11</v>
      </c>
      <c r="C271">
        <v>3875</v>
      </c>
      <c r="D271">
        <v>0.122838713</v>
      </c>
      <c r="E271">
        <v>0.38899999899999999</v>
      </c>
      <c r="F271">
        <v>1936</v>
      </c>
      <c r="G271">
        <v>0.17871901400000001</v>
      </c>
      <c r="H271">
        <v>1939</v>
      </c>
      <c r="I271" s="49">
        <v>6.7044869100000001E-2</v>
      </c>
    </row>
    <row r="272" spans="1:9">
      <c r="A272">
        <v>5</v>
      </c>
      <c r="B272">
        <v>12</v>
      </c>
      <c r="C272">
        <v>3875</v>
      </c>
      <c r="D272">
        <v>0.111225806</v>
      </c>
      <c r="E272">
        <v>0.41699999599999998</v>
      </c>
      <c r="F272">
        <v>1925</v>
      </c>
      <c r="G272">
        <v>0.16831168499999999</v>
      </c>
      <c r="H272">
        <v>1950</v>
      </c>
      <c r="I272" s="49">
        <v>5.4871793799999999E-2</v>
      </c>
    </row>
    <row r="273" spans="1:9">
      <c r="A273">
        <v>5</v>
      </c>
      <c r="B273">
        <v>15</v>
      </c>
      <c r="C273">
        <v>3876</v>
      </c>
      <c r="D273" s="49">
        <v>7.9463362699999998E-2</v>
      </c>
      <c r="E273">
        <v>0.49099999700000002</v>
      </c>
      <c r="F273">
        <v>1936</v>
      </c>
      <c r="G273">
        <v>0.127582639</v>
      </c>
      <c r="H273">
        <v>1940</v>
      </c>
      <c r="I273" s="49">
        <v>3.14432979E-2</v>
      </c>
    </row>
    <row r="274" spans="1:9">
      <c r="A274">
        <v>5</v>
      </c>
      <c r="B274">
        <v>20</v>
      </c>
      <c r="C274">
        <v>3876</v>
      </c>
      <c r="D274" s="49">
        <v>4.2311660899999999E-2</v>
      </c>
      <c r="E274">
        <v>0.59399998200000004</v>
      </c>
      <c r="F274">
        <v>1937</v>
      </c>
      <c r="G274" s="49">
        <v>6.7114092400000006E-2</v>
      </c>
      <c r="H274">
        <v>1939</v>
      </c>
      <c r="I274" s="49">
        <v>1.7534811000000001E-2</v>
      </c>
    </row>
    <row r="275" spans="1:9">
      <c r="A275">
        <v>5</v>
      </c>
      <c r="B275">
        <v>25</v>
      </c>
      <c r="C275">
        <v>3876</v>
      </c>
      <c r="D275" s="49">
        <v>4.1279669900000003E-2</v>
      </c>
      <c r="E275">
        <v>0.67199999099999996</v>
      </c>
      <c r="F275">
        <v>1934</v>
      </c>
      <c r="G275" s="49">
        <v>6.2047570900000001E-2</v>
      </c>
      <c r="H275">
        <v>1942</v>
      </c>
      <c r="I275" s="49">
        <v>2.05973219E-2</v>
      </c>
    </row>
    <row r="276" spans="1:9">
      <c r="A276">
        <v>5</v>
      </c>
      <c r="B276">
        <v>500</v>
      </c>
      <c r="C276">
        <v>3876</v>
      </c>
      <c r="D276">
        <v>0.11506708</v>
      </c>
      <c r="E276">
        <v>0.91799998299999996</v>
      </c>
      <c r="F276">
        <v>1919</v>
      </c>
      <c r="G276">
        <v>0.23241271099999999</v>
      </c>
      <c r="H276">
        <v>1957</v>
      </c>
      <c r="I276">
        <v>0</v>
      </c>
    </row>
    <row r="277" spans="1:9">
      <c r="A277">
        <v>10</v>
      </c>
      <c r="B277">
        <v>6</v>
      </c>
      <c r="C277">
        <v>2816</v>
      </c>
      <c r="D277">
        <v>0.46555396900000001</v>
      </c>
      <c r="E277">
        <v>0.19499999300000001</v>
      </c>
      <c r="F277">
        <v>1400</v>
      </c>
      <c r="G277">
        <v>0.46857142400000001</v>
      </c>
      <c r="H277">
        <v>1416</v>
      </c>
      <c r="I277">
        <v>0.46257060799999999</v>
      </c>
    </row>
    <row r="278" spans="1:9">
      <c r="A278">
        <v>10</v>
      </c>
      <c r="B278">
        <v>7</v>
      </c>
      <c r="C278">
        <v>3662</v>
      </c>
      <c r="D278">
        <v>0.39131623500000001</v>
      </c>
      <c r="E278">
        <v>0.23700000299999999</v>
      </c>
      <c r="F278">
        <v>1817</v>
      </c>
      <c r="G278">
        <v>0.40451294199999999</v>
      </c>
      <c r="H278">
        <v>1845</v>
      </c>
      <c r="I278">
        <v>0.37831977</v>
      </c>
    </row>
    <row r="279" spans="1:9">
      <c r="A279">
        <v>10</v>
      </c>
      <c r="B279">
        <v>8</v>
      </c>
      <c r="C279">
        <v>3799</v>
      </c>
      <c r="D279">
        <v>0.34798631099999999</v>
      </c>
      <c r="E279">
        <v>0.27000001099999998</v>
      </c>
      <c r="F279">
        <v>1899</v>
      </c>
      <c r="G279">
        <v>0.373354405</v>
      </c>
      <c r="H279">
        <v>1900</v>
      </c>
      <c r="I279">
        <v>0.32263156799999998</v>
      </c>
    </row>
    <row r="280" spans="1:9">
      <c r="A280">
        <v>10</v>
      </c>
      <c r="B280">
        <v>9</v>
      </c>
      <c r="C280">
        <v>3866</v>
      </c>
      <c r="D280">
        <v>0.29022246600000001</v>
      </c>
      <c r="E280">
        <v>0.31099999</v>
      </c>
      <c r="F280">
        <v>1933</v>
      </c>
      <c r="G280">
        <v>0.33936885</v>
      </c>
      <c r="H280">
        <v>1933</v>
      </c>
      <c r="I280">
        <v>0.24107605200000001</v>
      </c>
    </row>
    <row r="281" spans="1:9">
      <c r="A281">
        <v>10</v>
      </c>
      <c r="B281">
        <v>10</v>
      </c>
      <c r="C281">
        <v>3874</v>
      </c>
      <c r="D281">
        <v>0.23489932699999999</v>
      </c>
      <c r="E281">
        <v>0.35499998900000002</v>
      </c>
      <c r="F281">
        <v>1932</v>
      </c>
      <c r="G281">
        <v>0.288819879</v>
      </c>
      <c r="H281">
        <v>1942</v>
      </c>
      <c r="I281">
        <v>0.18125644299999999</v>
      </c>
    </row>
    <row r="282" spans="1:9">
      <c r="A282">
        <v>10</v>
      </c>
      <c r="B282">
        <v>11</v>
      </c>
      <c r="C282">
        <v>3875</v>
      </c>
      <c r="D282">
        <v>0.187354833</v>
      </c>
      <c r="E282">
        <v>0.38899999899999999</v>
      </c>
      <c r="F282">
        <v>1936</v>
      </c>
      <c r="G282">
        <v>0.242768601</v>
      </c>
      <c r="H282">
        <v>1939</v>
      </c>
      <c r="I282">
        <v>0.13202682099999999</v>
      </c>
    </row>
    <row r="283" spans="1:9">
      <c r="A283">
        <v>10</v>
      </c>
      <c r="B283">
        <v>12</v>
      </c>
      <c r="C283">
        <v>3875</v>
      </c>
      <c r="D283">
        <v>0.16464516500000001</v>
      </c>
      <c r="E283">
        <v>0.41699999599999998</v>
      </c>
      <c r="F283">
        <v>1925</v>
      </c>
      <c r="G283">
        <v>0.223376617</v>
      </c>
      <c r="H283">
        <v>1950</v>
      </c>
      <c r="I283">
        <v>0.10666666900000001</v>
      </c>
    </row>
    <row r="284" spans="1:9">
      <c r="A284">
        <v>10</v>
      </c>
      <c r="B284">
        <v>15</v>
      </c>
      <c r="C284">
        <v>3876</v>
      </c>
      <c r="D284">
        <v>0.116615064</v>
      </c>
      <c r="E284">
        <v>0.49099999700000002</v>
      </c>
      <c r="F284">
        <v>1936</v>
      </c>
      <c r="G284">
        <v>0.17407025400000001</v>
      </c>
      <c r="H284">
        <v>1940</v>
      </c>
      <c r="I284" s="49">
        <v>5.9278350299999998E-2</v>
      </c>
    </row>
    <row r="285" spans="1:9">
      <c r="A285">
        <v>10</v>
      </c>
      <c r="B285">
        <v>20</v>
      </c>
      <c r="C285">
        <v>3876</v>
      </c>
      <c r="D285" s="49">
        <v>7.3529414799999998E-2</v>
      </c>
      <c r="E285">
        <v>0.59399998200000004</v>
      </c>
      <c r="F285">
        <v>1937</v>
      </c>
      <c r="G285">
        <v>0.113577701</v>
      </c>
      <c r="H285">
        <v>1939</v>
      </c>
      <c r="I285" s="49">
        <v>3.3522434500000003E-2</v>
      </c>
    </row>
    <row r="286" spans="1:9">
      <c r="A286">
        <v>10</v>
      </c>
      <c r="B286">
        <v>25</v>
      </c>
      <c r="C286">
        <v>3876</v>
      </c>
      <c r="D286" s="49">
        <v>7.0691436499999996E-2</v>
      </c>
      <c r="E286">
        <v>0.67199999099999996</v>
      </c>
      <c r="F286">
        <v>1934</v>
      </c>
      <c r="G286">
        <v>0.106514998</v>
      </c>
      <c r="H286">
        <v>1942</v>
      </c>
      <c r="I286" s="49">
        <v>3.5015448900000003E-2</v>
      </c>
    </row>
    <row r="287" spans="1:9">
      <c r="A287">
        <v>10</v>
      </c>
      <c r="B287">
        <v>500</v>
      </c>
      <c r="C287">
        <v>3876</v>
      </c>
      <c r="D287">
        <v>0.12745098799999999</v>
      </c>
      <c r="E287">
        <v>0.91799998299999996</v>
      </c>
      <c r="F287">
        <v>1919</v>
      </c>
      <c r="G287">
        <v>0.25742575499999998</v>
      </c>
      <c r="H287">
        <v>1957</v>
      </c>
      <c r="I287">
        <v>0</v>
      </c>
    </row>
    <row r="288" spans="1:9">
      <c r="A288">
        <v>20</v>
      </c>
      <c r="B288">
        <v>6</v>
      </c>
      <c r="C288">
        <v>2816</v>
      </c>
      <c r="D288">
        <v>0.62642043800000002</v>
      </c>
      <c r="E288">
        <v>0.19499999300000001</v>
      </c>
      <c r="F288">
        <v>1400</v>
      </c>
      <c r="G288">
        <v>0.63714283699999996</v>
      </c>
      <c r="H288">
        <v>1416</v>
      </c>
      <c r="I288">
        <v>0.615819216</v>
      </c>
    </row>
    <row r="289" spans="1:9">
      <c r="A289">
        <v>20</v>
      </c>
      <c r="B289">
        <v>7</v>
      </c>
      <c r="C289">
        <v>3662</v>
      </c>
      <c r="D289">
        <v>0.53331512199999997</v>
      </c>
      <c r="E289">
        <v>0.23700000299999999</v>
      </c>
      <c r="F289">
        <v>1817</v>
      </c>
      <c r="G289">
        <v>0.54760593199999996</v>
      </c>
      <c r="H289">
        <v>1845</v>
      </c>
      <c r="I289">
        <v>0.51924121400000001</v>
      </c>
    </row>
    <row r="290" spans="1:9">
      <c r="A290">
        <v>20</v>
      </c>
      <c r="B290">
        <v>8</v>
      </c>
      <c r="C290">
        <v>3799</v>
      </c>
      <c r="D290">
        <v>0.487759948</v>
      </c>
      <c r="E290">
        <v>0.27000001099999998</v>
      </c>
      <c r="F290">
        <v>1899</v>
      </c>
      <c r="G290">
        <v>0.51711428199999998</v>
      </c>
      <c r="H290">
        <v>1900</v>
      </c>
      <c r="I290">
        <v>0.458421052</v>
      </c>
    </row>
    <row r="291" spans="1:9">
      <c r="A291">
        <v>20</v>
      </c>
      <c r="B291">
        <v>9</v>
      </c>
      <c r="C291">
        <v>3866</v>
      </c>
      <c r="D291">
        <v>0.415157795</v>
      </c>
      <c r="E291">
        <v>0.31099999</v>
      </c>
      <c r="F291">
        <v>1933</v>
      </c>
      <c r="G291">
        <v>0.47853079399999998</v>
      </c>
      <c r="H291">
        <v>1933</v>
      </c>
      <c r="I291">
        <v>0.35178479600000001</v>
      </c>
    </row>
    <row r="292" spans="1:9">
      <c r="A292">
        <v>20</v>
      </c>
      <c r="B292">
        <v>10</v>
      </c>
      <c r="C292">
        <v>3874</v>
      </c>
      <c r="D292">
        <v>0.34279814400000003</v>
      </c>
      <c r="E292">
        <v>0.35499998900000002</v>
      </c>
      <c r="F292">
        <v>1932</v>
      </c>
      <c r="G292">
        <v>0.41459625999999999</v>
      </c>
      <c r="H292">
        <v>1942</v>
      </c>
      <c r="I292">
        <v>0.27136972500000001</v>
      </c>
    </row>
    <row r="293" spans="1:9">
      <c r="A293">
        <v>20</v>
      </c>
      <c r="B293">
        <v>11</v>
      </c>
      <c r="C293">
        <v>3875</v>
      </c>
      <c r="D293">
        <v>0.28877419199999999</v>
      </c>
      <c r="E293">
        <v>0.38899999899999999</v>
      </c>
      <c r="F293">
        <v>1936</v>
      </c>
      <c r="G293">
        <v>0.361053705</v>
      </c>
      <c r="H293">
        <v>1939</v>
      </c>
      <c r="I293">
        <v>0.21660649800000001</v>
      </c>
    </row>
    <row r="294" spans="1:9">
      <c r="A294">
        <v>20</v>
      </c>
      <c r="B294">
        <v>12</v>
      </c>
      <c r="C294">
        <v>3875</v>
      </c>
      <c r="D294">
        <v>0.25212901799999998</v>
      </c>
      <c r="E294">
        <v>0.41699999599999998</v>
      </c>
      <c r="F294">
        <v>1925</v>
      </c>
      <c r="G294">
        <v>0.32675325900000002</v>
      </c>
      <c r="H294">
        <v>1950</v>
      </c>
      <c r="I294">
        <v>0.178461537</v>
      </c>
    </row>
    <row r="295" spans="1:9">
      <c r="A295">
        <v>20</v>
      </c>
      <c r="B295">
        <v>15</v>
      </c>
      <c r="C295">
        <v>3876</v>
      </c>
      <c r="D295">
        <v>0.17776057100000001</v>
      </c>
      <c r="E295">
        <v>0.49099999700000002</v>
      </c>
      <c r="F295">
        <v>1936</v>
      </c>
      <c r="G295">
        <v>0.25309917300000001</v>
      </c>
      <c r="H295">
        <v>1940</v>
      </c>
      <c r="I295">
        <v>0.102577321</v>
      </c>
    </row>
    <row r="296" spans="1:9">
      <c r="A296">
        <v>20</v>
      </c>
      <c r="B296">
        <v>20</v>
      </c>
      <c r="C296">
        <v>3876</v>
      </c>
      <c r="D296">
        <v>0.12641899300000001</v>
      </c>
      <c r="E296">
        <v>0.59399998200000004</v>
      </c>
      <c r="F296">
        <v>1937</v>
      </c>
      <c r="G296">
        <v>0.19979348799999999</v>
      </c>
      <c r="H296">
        <v>1939</v>
      </c>
      <c r="I296" s="49">
        <v>5.3120166099999998E-2</v>
      </c>
    </row>
    <row r="297" spans="1:9">
      <c r="A297">
        <v>20</v>
      </c>
      <c r="B297">
        <v>25</v>
      </c>
      <c r="C297">
        <v>3876</v>
      </c>
      <c r="D297">
        <v>0.12667699199999999</v>
      </c>
      <c r="E297">
        <v>0.67199999099999996</v>
      </c>
      <c r="F297">
        <v>1934</v>
      </c>
      <c r="G297">
        <v>0.203205794</v>
      </c>
      <c r="H297">
        <v>1942</v>
      </c>
      <c r="I297" s="49">
        <v>5.0463437999999999E-2</v>
      </c>
    </row>
    <row r="298" spans="1:9">
      <c r="A298">
        <v>20</v>
      </c>
      <c r="B298">
        <v>500</v>
      </c>
      <c r="C298">
        <v>3876</v>
      </c>
      <c r="D298">
        <v>0.23348812799999999</v>
      </c>
      <c r="E298">
        <v>0.91799998299999996</v>
      </c>
      <c r="F298">
        <v>1919</v>
      </c>
      <c r="G298">
        <v>0.40489837499999998</v>
      </c>
      <c r="H298">
        <v>1957</v>
      </c>
      <c r="I298" s="49">
        <v>6.5406233100000002E-2</v>
      </c>
    </row>
    <row r="299" spans="1:9">
      <c r="A299">
        <v>40</v>
      </c>
      <c r="B299">
        <v>6</v>
      </c>
      <c r="C299">
        <v>2816</v>
      </c>
      <c r="D299">
        <v>0.73508524900000005</v>
      </c>
      <c r="E299">
        <v>0.19499999300000001</v>
      </c>
      <c r="F299">
        <v>1400</v>
      </c>
      <c r="G299">
        <v>0.73714286100000004</v>
      </c>
      <c r="H299">
        <v>1416</v>
      </c>
      <c r="I299">
        <v>0.73305082300000002</v>
      </c>
    </row>
    <row r="300" spans="1:9">
      <c r="A300">
        <v>40</v>
      </c>
      <c r="B300">
        <v>7</v>
      </c>
      <c r="C300">
        <v>3662</v>
      </c>
      <c r="D300">
        <v>0.65319496399999999</v>
      </c>
      <c r="E300">
        <v>0.23700000299999999</v>
      </c>
      <c r="F300">
        <v>1817</v>
      </c>
      <c r="G300">
        <v>0.67638963500000004</v>
      </c>
      <c r="H300">
        <v>1845</v>
      </c>
      <c r="I300">
        <v>0.63035231800000002</v>
      </c>
    </row>
    <row r="301" spans="1:9">
      <c r="A301">
        <v>40</v>
      </c>
      <c r="B301">
        <v>8</v>
      </c>
      <c r="C301">
        <v>3799</v>
      </c>
      <c r="D301">
        <v>0.601210833</v>
      </c>
      <c r="E301">
        <v>0.27000001099999998</v>
      </c>
      <c r="F301">
        <v>1899</v>
      </c>
      <c r="G301">
        <v>0.64402318000000003</v>
      </c>
      <c r="H301">
        <v>1900</v>
      </c>
      <c r="I301">
        <v>0.55842107500000004</v>
      </c>
    </row>
    <row r="302" spans="1:9">
      <c r="A302">
        <v>40</v>
      </c>
      <c r="B302">
        <v>9</v>
      </c>
      <c r="C302">
        <v>3866</v>
      </c>
      <c r="D302">
        <v>0.52664250099999999</v>
      </c>
      <c r="E302">
        <v>0.31099999</v>
      </c>
      <c r="F302">
        <v>1933</v>
      </c>
      <c r="G302">
        <v>0.59596484900000002</v>
      </c>
      <c r="H302">
        <v>1933</v>
      </c>
      <c r="I302">
        <v>0.45732021299999998</v>
      </c>
    </row>
    <row r="303" spans="1:9">
      <c r="A303">
        <v>40</v>
      </c>
      <c r="B303">
        <v>10</v>
      </c>
      <c r="C303">
        <v>3874</v>
      </c>
      <c r="D303">
        <v>0.44811564700000001</v>
      </c>
      <c r="E303">
        <v>0.35499998900000002</v>
      </c>
      <c r="F303">
        <v>1932</v>
      </c>
      <c r="G303">
        <v>0.52846789400000005</v>
      </c>
      <c r="H303">
        <v>1942</v>
      </c>
      <c r="I303">
        <v>0.36817714600000001</v>
      </c>
    </row>
    <row r="304" spans="1:9">
      <c r="A304">
        <v>40</v>
      </c>
      <c r="B304">
        <v>11</v>
      </c>
      <c r="C304">
        <v>3875</v>
      </c>
      <c r="D304">
        <v>0.38606452899999999</v>
      </c>
      <c r="E304">
        <v>0.38899999899999999</v>
      </c>
      <c r="F304">
        <v>1936</v>
      </c>
      <c r="G304">
        <v>0.46384298800000001</v>
      </c>
      <c r="H304">
        <v>1939</v>
      </c>
      <c r="I304">
        <v>0.30840638300000001</v>
      </c>
    </row>
    <row r="305" spans="1:9">
      <c r="A305">
        <v>40</v>
      </c>
      <c r="B305">
        <v>12</v>
      </c>
      <c r="C305">
        <v>3875</v>
      </c>
      <c r="D305">
        <v>0.333161294</v>
      </c>
      <c r="E305">
        <v>0.41699999599999998</v>
      </c>
      <c r="F305">
        <v>1925</v>
      </c>
      <c r="G305">
        <v>0.40467533500000002</v>
      </c>
      <c r="H305">
        <v>1950</v>
      </c>
      <c r="I305">
        <v>0.262564093</v>
      </c>
    </row>
    <row r="306" spans="1:9">
      <c r="A306">
        <v>40</v>
      </c>
      <c r="B306">
        <v>15</v>
      </c>
      <c r="C306">
        <v>3876</v>
      </c>
      <c r="D306">
        <v>0.25541794299999998</v>
      </c>
      <c r="E306">
        <v>0.49099999700000002</v>
      </c>
      <c r="F306">
        <v>1936</v>
      </c>
      <c r="G306">
        <v>0.33316114499999999</v>
      </c>
      <c r="H306">
        <v>1940</v>
      </c>
      <c r="I306">
        <v>0.177835047</v>
      </c>
    </row>
    <row r="307" spans="1:9">
      <c r="A307">
        <v>40</v>
      </c>
      <c r="B307">
        <v>20</v>
      </c>
      <c r="C307">
        <v>3876</v>
      </c>
      <c r="D307">
        <v>0.19143447299999999</v>
      </c>
      <c r="E307">
        <v>0.59399998200000004</v>
      </c>
      <c r="F307">
        <v>1937</v>
      </c>
      <c r="G307">
        <v>0.26174497600000002</v>
      </c>
      <c r="H307">
        <v>1939</v>
      </c>
      <c r="I307">
        <v>0.121196494</v>
      </c>
    </row>
    <row r="308" spans="1:9">
      <c r="A308">
        <v>40</v>
      </c>
      <c r="B308">
        <v>25</v>
      </c>
      <c r="C308">
        <v>3876</v>
      </c>
      <c r="D308">
        <v>0.19969040199999999</v>
      </c>
      <c r="E308">
        <v>0.67199999099999996</v>
      </c>
      <c r="F308">
        <v>1934</v>
      </c>
      <c r="G308">
        <v>0.26577043500000003</v>
      </c>
      <c r="H308">
        <v>1942</v>
      </c>
      <c r="I308">
        <v>0.13388259699999999</v>
      </c>
    </row>
    <row r="309" spans="1:9">
      <c r="A309">
        <v>40</v>
      </c>
      <c r="B309">
        <v>500</v>
      </c>
      <c r="C309">
        <v>3876</v>
      </c>
      <c r="D309">
        <v>0.37538698300000001</v>
      </c>
      <c r="E309">
        <v>0.91799998299999996</v>
      </c>
      <c r="F309">
        <v>1919</v>
      </c>
      <c r="G309">
        <v>0.56904637800000002</v>
      </c>
      <c r="H309">
        <v>1957</v>
      </c>
      <c r="I309">
        <v>0.18548798599999999</v>
      </c>
    </row>
    <row r="310" spans="1:9">
      <c r="A310">
        <v>5</v>
      </c>
      <c r="B310">
        <v>6</v>
      </c>
      <c r="C310">
        <v>2816</v>
      </c>
      <c r="D310">
        <v>0.35901987600000002</v>
      </c>
      <c r="E310">
        <v>0.19499999300000001</v>
      </c>
      <c r="F310">
        <v>1400</v>
      </c>
      <c r="G310">
        <v>0.37000000500000002</v>
      </c>
      <c r="H310">
        <v>1416</v>
      </c>
      <c r="I310">
        <v>0.34816384299999997</v>
      </c>
    </row>
    <row r="311" spans="1:9">
      <c r="A311">
        <v>5</v>
      </c>
      <c r="B311">
        <v>7</v>
      </c>
      <c r="C311">
        <v>3662</v>
      </c>
      <c r="D311">
        <v>0.28345167599999999</v>
      </c>
      <c r="E311">
        <v>0.23700000299999999</v>
      </c>
      <c r="F311">
        <v>1817</v>
      </c>
      <c r="G311">
        <v>0.30544853199999999</v>
      </c>
      <c r="H311">
        <v>1845</v>
      </c>
      <c r="I311">
        <v>0.26178860700000001</v>
      </c>
    </row>
    <row r="312" spans="1:9">
      <c r="A312">
        <v>5</v>
      </c>
      <c r="B312">
        <v>8</v>
      </c>
      <c r="C312">
        <v>3799</v>
      </c>
      <c r="D312">
        <v>0.24401158100000001</v>
      </c>
      <c r="E312">
        <v>0.27000001099999998</v>
      </c>
      <c r="F312">
        <v>1899</v>
      </c>
      <c r="G312">
        <v>0.27698788000000002</v>
      </c>
      <c r="H312">
        <v>1900</v>
      </c>
      <c r="I312">
        <v>0.21105262599999999</v>
      </c>
    </row>
    <row r="313" spans="1:9">
      <c r="A313">
        <v>5</v>
      </c>
      <c r="B313">
        <v>9</v>
      </c>
      <c r="C313">
        <v>3866</v>
      </c>
      <c r="D313">
        <v>0.207708225</v>
      </c>
      <c r="E313">
        <v>0.31099999</v>
      </c>
      <c r="F313">
        <v>1933</v>
      </c>
      <c r="G313">
        <v>0.244180024</v>
      </c>
      <c r="H313">
        <v>1933</v>
      </c>
      <c r="I313">
        <v>0.171236426</v>
      </c>
    </row>
    <row r="314" spans="1:9">
      <c r="A314">
        <v>5</v>
      </c>
      <c r="B314">
        <v>10</v>
      </c>
      <c r="C314">
        <v>3874</v>
      </c>
      <c r="D314">
        <v>0.17268972099999999</v>
      </c>
      <c r="E314">
        <v>0.35499998900000002</v>
      </c>
      <c r="F314">
        <v>1932</v>
      </c>
      <c r="G314">
        <v>0.21583850700000001</v>
      </c>
      <c r="H314">
        <v>1942</v>
      </c>
      <c r="I314">
        <v>0.12976312600000001</v>
      </c>
    </row>
    <row r="315" spans="1:9">
      <c r="A315">
        <v>5</v>
      </c>
      <c r="B315">
        <v>11</v>
      </c>
      <c r="C315">
        <v>3875</v>
      </c>
      <c r="D315">
        <v>0.14270967200000001</v>
      </c>
      <c r="E315">
        <v>0.38899999899999999</v>
      </c>
      <c r="F315">
        <v>1936</v>
      </c>
      <c r="G315">
        <v>0.18646694699999999</v>
      </c>
      <c r="H315">
        <v>1939</v>
      </c>
      <c r="I315" s="49">
        <v>9.9020116000000005E-2</v>
      </c>
    </row>
    <row r="316" spans="1:9">
      <c r="A316">
        <v>5</v>
      </c>
      <c r="B316">
        <v>12</v>
      </c>
      <c r="C316">
        <v>3875</v>
      </c>
      <c r="D316">
        <v>0.122580647</v>
      </c>
      <c r="E316">
        <v>0.41699999599999998</v>
      </c>
      <c r="F316">
        <v>1925</v>
      </c>
      <c r="G316">
        <v>0.16051948099999999</v>
      </c>
      <c r="H316">
        <v>1950</v>
      </c>
      <c r="I316" s="49">
        <v>8.5128203E-2</v>
      </c>
    </row>
    <row r="317" spans="1:9">
      <c r="A317">
        <v>5</v>
      </c>
      <c r="B317">
        <v>15</v>
      </c>
      <c r="C317">
        <v>3876</v>
      </c>
      <c r="D317" s="49">
        <v>9.2105261999999993E-2</v>
      </c>
      <c r="E317">
        <v>0.49099999700000002</v>
      </c>
      <c r="F317">
        <v>1936</v>
      </c>
      <c r="G317">
        <v>0.128615707</v>
      </c>
      <c r="H317">
        <v>1940</v>
      </c>
      <c r="I317" s="49">
        <v>5.5670104900000003E-2</v>
      </c>
    </row>
    <row r="318" spans="1:9">
      <c r="A318">
        <v>5</v>
      </c>
      <c r="B318">
        <v>20</v>
      </c>
      <c r="C318">
        <v>3876</v>
      </c>
      <c r="D318" s="49">
        <v>8.7461300199999994E-2</v>
      </c>
      <c r="E318">
        <v>0.59399998200000004</v>
      </c>
      <c r="F318">
        <v>1937</v>
      </c>
      <c r="G318">
        <v>0.120805368</v>
      </c>
      <c r="H318">
        <v>1939</v>
      </c>
      <c r="I318" s="49">
        <v>5.4151624400000001E-2</v>
      </c>
    </row>
    <row r="319" spans="1:9">
      <c r="A319">
        <v>5</v>
      </c>
      <c r="B319">
        <v>25</v>
      </c>
      <c r="C319">
        <v>3876</v>
      </c>
      <c r="D319" s="49">
        <v>9.1073274600000004E-2</v>
      </c>
      <c r="E319">
        <v>0.67199999099999996</v>
      </c>
      <c r="F319">
        <v>1934</v>
      </c>
      <c r="G319">
        <v>0.12926577</v>
      </c>
      <c r="H319">
        <v>1942</v>
      </c>
      <c r="I319" s="49">
        <v>5.30381054E-2</v>
      </c>
    </row>
    <row r="320" spans="1:9">
      <c r="A320">
        <v>5</v>
      </c>
      <c r="B320">
        <v>500</v>
      </c>
      <c r="C320">
        <v>3876</v>
      </c>
      <c r="D320">
        <v>0.14525283899999999</v>
      </c>
      <c r="E320">
        <v>0.91799998299999996</v>
      </c>
      <c r="F320">
        <v>1919</v>
      </c>
      <c r="G320">
        <v>0.25742575499999998</v>
      </c>
      <c r="H320">
        <v>1957</v>
      </c>
      <c r="I320" s="49">
        <v>3.5258047299999998E-2</v>
      </c>
    </row>
    <row r="321" spans="1:9">
      <c r="A321">
        <v>10</v>
      </c>
      <c r="B321">
        <v>6</v>
      </c>
      <c r="C321">
        <v>2816</v>
      </c>
      <c r="D321">
        <v>0.46839487600000002</v>
      </c>
      <c r="E321">
        <v>0.19499999300000001</v>
      </c>
      <c r="F321">
        <v>1400</v>
      </c>
      <c r="G321">
        <v>0.46642857799999998</v>
      </c>
      <c r="H321">
        <v>1416</v>
      </c>
      <c r="I321">
        <v>0.47033897000000002</v>
      </c>
    </row>
    <row r="322" spans="1:9">
      <c r="A322">
        <v>10</v>
      </c>
      <c r="B322">
        <v>7</v>
      </c>
      <c r="C322">
        <v>3662</v>
      </c>
      <c r="D322">
        <v>0.38257783699999998</v>
      </c>
      <c r="E322">
        <v>0.23700000299999999</v>
      </c>
      <c r="F322">
        <v>1817</v>
      </c>
      <c r="G322">
        <v>0.40066042499999999</v>
      </c>
      <c r="H322">
        <v>1845</v>
      </c>
      <c r="I322">
        <v>0.36476963800000001</v>
      </c>
    </row>
    <row r="323" spans="1:9">
      <c r="A323">
        <v>10</v>
      </c>
      <c r="B323">
        <v>8</v>
      </c>
      <c r="C323">
        <v>3799</v>
      </c>
      <c r="D323">
        <v>0.34298500399999998</v>
      </c>
      <c r="E323">
        <v>0.27000001099999998</v>
      </c>
      <c r="F323">
        <v>1899</v>
      </c>
      <c r="G323">
        <v>0.37862032699999998</v>
      </c>
      <c r="H323">
        <v>1900</v>
      </c>
      <c r="I323">
        <v>0.30736842800000003</v>
      </c>
    </row>
    <row r="324" spans="1:9">
      <c r="A324">
        <v>10</v>
      </c>
      <c r="B324">
        <v>9</v>
      </c>
      <c r="C324">
        <v>3866</v>
      </c>
      <c r="D324">
        <v>0.28685980999999999</v>
      </c>
      <c r="E324">
        <v>0.31099999</v>
      </c>
      <c r="F324">
        <v>1933</v>
      </c>
      <c r="G324">
        <v>0.33419555400000001</v>
      </c>
      <c r="H324">
        <v>1933</v>
      </c>
      <c r="I324">
        <v>0.23952405199999999</v>
      </c>
    </row>
    <row r="325" spans="1:9">
      <c r="A325">
        <v>10</v>
      </c>
      <c r="B325">
        <v>10</v>
      </c>
      <c r="C325">
        <v>3874</v>
      </c>
      <c r="D325">
        <v>0.23877129</v>
      </c>
      <c r="E325">
        <v>0.35499998900000002</v>
      </c>
      <c r="F325">
        <v>1932</v>
      </c>
      <c r="G325">
        <v>0.29554864800000002</v>
      </c>
      <c r="H325">
        <v>1942</v>
      </c>
      <c r="I325">
        <v>0.18228630700000001</v>
      </c>
    </row>
    <row r="326" spans="1:9">
      <c r="A326">
        <v>10</v>
      </c>
      <c r="B326">
        <v>11</v>
      </c>
      <c r="C326">
        <v>3875</v>
      </c>
      <c r="D326">
        <v>0.20051613500000001</v>
      </c>
      <c r="E326">
        <v>0.38899999899999999</v>
      </c>
      <c r="F326">
        <v>1936</v>
      </c>
      <c r="G326">
        <v>0.26342976099999998</v>
      </c>
      <c r="H326">
        <v>1939</v>
      </c>
      <c r="I326">
        <v>0.13769984199999999</v>
      </c>
    </row>
    <row r="327" spans="1:9">
      <c r="A327">
        <v>10</v>
      </c>
      <c r="B327">
        <v>12</v>
      </c>
      <c r="C327">
        <v>3875</v>
      </c>
      <c r="D327">
        <v>0.176774189</v>
      </c>
      <c r="E327">
        <v>0.41699999599999998</v>
      </c>
      <c r="F327">
        <v>1925</v>
      </c>
      <c r="G327">
        <v>0.23636363399999999</v>
      </c>
      <c r="H327">
        <v>1950</v>
      </c>
      <c r="I327">
        <v>0.11794871799999999</v>
      </c>
    </row>
    <row r="328" spans="1:9">
      <c r="A328">
        <v>10</v>
      </c>
      <c r="B328">
        <v>15</v>
      </c>
      <c r="C328">
        <v>3876</v>
      </c>
      <c r="D328">
        <v>0.13519091899999999</v>
      </c>
      <c r="E328">
        <v>0.49099999700000002</v>
      </c>
      <c r="F328">
        <v>1936</v>
      </c>
      <c r="G328">
        <v>0.19989669299999999</v>
      </c>
      <c r="H328">
        <v>1940</v>
      </c>
      <c r="I328" s="49">
        <v>7.0618554900000005E-2</v>
      </c>
    </row>
    <row r="329" spans="1:9">
      <c r="A329">
        <v>10</v>
      </c>
      <c r="B329">
        <v>20</v>
      </c>
      <c r="C329">
        <v>3876</v>
      </c>
      <c r="D329">
        <v>0.105779156</v>
      </c>
      <c r="E329">
        <v>0.59399998200000004</v>
      </c>
      <c r="F329">
        <v>1937</v>
      </c>
      <c r="G329">
        <v>0.15074858099999999</v>
      </c>
      <c r="H329">
        <v>1939</v>
      </c>
      <c r="I329" s="49">
        <v>6.0856111300000001E-2</v>
      </c>
    </row>
    <row r="330" spans="1:9">
      <c r="A330">
        <v>10</v>
      </c>
      <c r="B330">
        <v>25</v>
      </c>
      <c r="C330">
        <v>3876</v>
      </c>
      <c r="D330">
        <v>0.110681117</v>
      </c>
      <c r="E330">
        <v>0.67199999099999996</v>
      </c>
      <c r="F330">
        <v>1934</v>
      </c>
      <c r="G330">
        <v>0.15822130400000001</v>
      </c>
      <c r="H330">
        <v>1942</v>
      </c>
      <c r="I330" s="49">
        <v>6.3336767299999999E-2</v>
      </c>
    </row>
    <row r="331" spans="1:9">
      <c r="A331">
        <v>10</v>
      </c>
      <c r="B331">
        <v>500</v>
      </c>
      <c r="C331">
        <v>3876</v>
      </c>
      <c r="D331">
        <v>0.218266249</v>
      </c>
      <c r="E331">
        <v>0.91799998299999996</v>
      </c>
      <c r="F331">
        <v>1919</v>
      </c>
      <c r="G331">
        <v>0.40489837499999998</v>
      </c>
      <c r="H331">
        <v>1957</v>
      </c>
      <c r="I331" s="49">
        <v>3.5258047299999998E-2</v>
      </c>
    </row>
    <row r="332" spans="1:9">
      <c r="A332">
        <v>20</v>
      </c>
      <c r="B332">
        <v>6</v>
      </c>
      <c r="C332">
        <v>2816</v>
      </c>
      <c r="D332">
        <v>0.61541193699999996</v>
      </c>
      <c r="E332">
        <v>0.19499999300000001</v>
      </c>
      <c r="F332">
        <v>1400</v>
      </c>
      <c r="G332">
        <v>0.61928570299999997</v>
      </c>
      <c r="H332">
        <v>1416</v>
      </c>
      <c r="I332">
        <v>0.61158192199999994</v>
      </c>
    </row>
    <row r="333" spans="1:9">
      <c r="A333">
        <v>20</v>
      </c>
      <c r="B333">
        <v>7</v>
      </c>
      <c r="C333">
        <v>3662</v>
      </c>
      <c r="D333">
        <v>0.51774984599999996</v>
      </c>
      <c r="E333">
        <v>0.23700000299999999</v>
      </c>
      <c r="F333">
        <v>1817</v>
      </c>
      <c r="G333">
        <v>0.534947693</v>
      </c>
      <c r="H333">
        <v>1845</v>
      </c>
      <c r="I333">
        <v>0.50081300699999998</v>
      </c>
    </row>
    <row r="334" spans="1:9">
      <c r="A334">
        <v>20</v>
      </c>
      <c r="B334">
        <v>8</v>
      </c>
      <c r="C334">
        <v>3799</v>
      </c>
      <c r="D334">
        <v>0.47723084700000001</v>
      </c>
      <c r="E334">
        <v>0.27000001099999998</v>
      </c>
      <c r="F334">
        <v>1899</v>
      </c>
      <c r="G334">
        <v>0.51500791300000004</v>
      </c>
      <c r="H334">
        <v>1900</v>
      </c>
      <c r="I334">
        <v>0.439473689</v>
      </c>
    </row>
    <row r="335" spans="1:9">
      <c r="A335">
        <v>20</v>
      </c>
      <c r="B335">
        <v>9</v>
      </c>
      <c r="C335">
        <v>3866</v>
      </c>
      <c r="D335">
        <v>0.404552519</v>
      </c>
      <c r="E335">
        <v>0.31099999</v>
      </c>
      <c r="F335">
        <v>1933</v>
      </c>
      <c r="G335">
        <v>0.46352818600000001</v>
      </c>
      <c r="H335">
        <v>1933</v>
      </c>
      <c r="I335">
        <v>0.34557682299999998</v>
      </c>
    </row>
    <row r="336" spans="1:9">
      <c r="A336">
        <v>20</v>
      </c>
      <c r="B336">
        <v>10</v>
      </c>
      <c r="C336">
        <v>3874</v>
      </c>
      <c r="D336">
        <v>0.33247289099999999</v>
      </c>
      <c r="E336">
        <v>0.35499998900000002</v>
      </c>
      <c r="F336">
        <v>1932</v>
      </c>
      <c r="G336">
        <v>0.40010350900000002</v>
      </c>
      <c r="H336">
        <v>1942</v>
      </c>
      <c r="I336">
        <v>0.26519051199999999</v>
      </c>
    </row>
    <row r="337" spans="1:9">
      <c r="A337">
        <v>20</v>
      </c>
      <c r="B337">
        <v>11</v>
      </c>
      <c r="C337">
        <v>3875</v>
      </c>
      <c r="D337">
        <v>0.27948388499999999</v>
      </c>
      <c r="E337">
        <v>0.38899999899999999</v>
      </c>
      <c r="F337">
        <v>1936</v>
      </c>
      <c r="G337">
        <v>0.358471066</v>
      </c>
      <c r="H337">
        <v>1939</v>
      </c>
      <c r="I337">
        <v>0.200618878</v>
      </c>
    </row>
    <row r="338" spans="1:9">
      <c r="A338">
        <v>20</v>
      </c>
      <c r="B338">
        <v>12</v>
      </c>
      <c r="C338">
        <v>3875</v>
      </c>
      <c r="D338">
        <v>0.25006452200000001</v>
      </c>
      <c r="E338">
        <v>0.41699999599999998</v>
      </c>
      <c r="F338">
        <v>1925</v>
      </c>
      <c r="G338">
        <v>0.32623377399999998</v>
      </c>
      <c r="H338">
        <v>1950</v>
      </c>
      <c r="I338">
        <v>0.174871787</v>
      </c>
    </row>
    <row r="339" spans="1:9">
      <c r="A339">
        <v>20</v>
      </c>
      <c r="B339">
        <v>15</v>
      </c>
      <c r="C339">
        <v>3876</v>
      </c>
      <c r="D339">
        <v>0.18859648700000001</v>
      </c>
      <c r="E339">
        <v>0.49099999700000002</v>
      </c>
      <c r="F339">
        <v>1936</v>
      </c>
      <c r="G339">
        <v>0.26859504000000001</v>
      </c>
      <c r="H339">
        <v>1940</v>
      </c>
      <c r="I339">
        <v>0.10876289</v>
      </c>
    </row>
    <row r="340" spans="1:9">
      <c r="A340">
        <v>20</v>
      </c>
      <c r="B340">
        <v>20</v>
      </c>
      <c r="C340">
        <v>3876</v>
      </c>
      <c r="D340">
        <v>0.14499484000000001</v>
      </c>
      <c r="E340">
        <v>0.59399998200000004</v>
      </c>
      <c r="F340">
        <v>1937</v>
      </c>
      <c r="G340">
        <v>0.20134228500000001</v>
      </c>
      <c r="H340">
        <v>1939</v>
      </c>
      <c r="I340" s="49">
        <v>8.8705517400000003E-2</v>
      </c>
    </row>
    <row r="341" spans="1:9">
      <c r="A341">
        <v>20</v>
      </c>
      <c r="B341">
        <v>25</v>
      </c>
      <c r="C341">
        <v>3876</v>
      </c>
      <c r="D341">
        <v>0.144478843</v>
      </c>
      <c r="E341">
        <v>0.67199999099999996</v>
      </c>
      <c r="F341">
        <v>1934</v>
      </c>
      <c r="G341">
        <v>0.19648397000000001</v>
      </c>
      <c r="H341">
        <v>1942</v>
      </c>
      <c r="I341" s="49">
        <v>9.2687949500000005E-2</v>
      </c>
    </row>
    <row r="342" spans="1:9">
      <c r="A342">
        <v>20</v>
      </c>
      <c r="B342">
        <v>500</v>
      </c>
      <c r="C342">
        <v>3876</v>
      </c>
      <c r="D342">
        <v>0.24742002799999999</v>
      </c>
      <c r="E342">
        <v>0.91799998299999996</v>
      </c>
      <c r="F342">
        <v>1919</v>
      </c>
      <c r="G342">
        <v>0.40489837499999998</v>
      </c>
      <c r="H342">
        <v>1957</v>
      </c>
      <c r="I342" s="49">
        <v>9.29994881E-2</v>
      </c>
    </row>
    <row r="343" spans="1:9">
      <c r="A343">
        <v>40</v>
      </c>
      <c r="B343">
        <v>6</v>
      </c>
      <c r="C343">
        <v>2816</v>
      </c>
      <c r="D343">
        <v>0.72798293800000002</v>
      </c>
      <c r="E343">
        <v>0.19499999300000001</v>
      </c>
      <c r="F343">
        <v>1400</v>
      </c>
      <c r="G343">
        <v>0.73928570699999996</v>
      </c>
      <c r="H343">
        <v>1416</v>
      </c>
      <c r="I343">
        <v>0.716807902</v>
      </c>
    </row>
    <row r="344" spans="1:9">
      <c r="A344">
        <v>40</v>
      </c>
      <c r="B344">
        <v>7</v>
      </c>
      <c r="C344">
        <v>3662</v>
      </c>
      <c r="D344">
        <v>0.64336431000000005</v>
      </c>
      <c r="E344">
        <v>0.23700000299999999</v>
      </c>
      <c r="F344">
        <v>1817</v>
      </c>
      <c r="G344">
        <v>0.661530018</v>
      </c>
      <c r="H344">
        <v>1845</v>
      </c>
      <c r="I344">
        <v>0.625474274</v>
      </c>
    </row>
    <row r="345" spans="1:9">
      <c r="A345">
        <v>40</v>
      </c>
      <c r="B345">
        <v>8</v>
      </c>
      <c r="C345">
        <v>3799</v>
      </c>
      <c r="D345">
        <v>0.59805214399999995</v>
      </c>
      <c r="E345">
        <v>0.27000001099999998</v>
      </c>
      <c r="F345">
        <v>1899</v>
      </c>
      <c r="G345">
        <v>0.64349657299999996</v>
      </c>
      <c r="H345">
        <v>1900</v>
      </c>
      <c r="I345">
        <v>0.552631557</v>
      </c>
    </row>
    <row r="346" spans="1:9">
      <c r="A346">
        <v>40</v>
      </c>
      <c r="B346">
        <v>9</v>
      </c>
      <c r="C346">
        <v>3866</v>
      </c>
      <c r="D346">
        <v>0.52871185499999995</v>
      </c>
      <c r="E346">
        <v>0.31099999</v>
      </c>
      <c r="F346">
        <v>1933</v>
      </c>
      <c r="G346">
        <v>0.59906881999999995</v>
      </c>
      <c r="H346">
        <v>1933</v>
      </c>
      <c r="I346">
        <v>0.45835489000000001</v>
      </c>
    </row>
    <row r="347" spans="1:9">
      <c r="A347">
        <v>40</v>
      </c>
      <c r="B347">
        <v>10</v>
      </c>
      <c r="C347">
        <v>3874</v>
      </c>
      <c r="D347">
        <v>0.44940629599999998</v>
      </c>
      <c r="E347">
        <v>0.35499998900000002</v>
      </c>
      <c r="F347">
        <v>1932</v>
      </c>
      <c r="G347">
        <v>0.53674948200000006</v>
      </c>
      <c r="H347">
        <v>1942</v>
      </c>
      <c r="I347">
        <v>0.36251288700000001</v>
      </c>
    </row>
    <row r="348" spans="1:9">
      <c r="A348">
        <v>40</v>
      </c>
      <c r="B348">
        <v>11</v>
      </c>
      <c r="C348">
        <v>3875</v>
      </c>
      <c r="D348">
        <v>0.39148387299999998</v>
      </c>
      <c r="E348">
        <v>0.38899999899999999</v>
      </c>
      <c r="F348">
        <v>1936</v>
      </c>
      <c r="G348">
        <v>0.48915287899999998</v>
      </c>
      <c r="H348">
        <v>1939</v>
      </c>
      <c r="I348">
        <v>0.29396596600000002</v>
      </c>
    </row>
    <row r="349" spans="1:9">
      <c r="A349">
        <v>40</v>
      </c>
      <c r="B349">
        <v>12</v>
      </c>
      <c r="C349">
        <v>3875</v>
      </c>
      <c r="D349">
        <v>0.34735482899999998</v>
      </c>
      <c r="E349">
        <v>0.41699999599999998</v>
      </c>
      <c r="F349">
        <v>1925</v>
      </c>
      <c r="G349">
        <v>0.44519481100000002</v>
      </c>
      <c r="H349">
        <v>1950</v>
      </c>
      <c r="I349">
        <v>0.25076922800000001</v>
      </c>
    </row>
    <row r="350" spans="1:9">
      <c r="A350">
        <v>40</v>
      </c>
      <c r="B350">
        <v>15</v>
      </c>
      <c r="C350">
        <v>3876</v>
      </c>
      <c r="D350">
        <v>0.264705896</v>
      </c>
      <c r="E350">
        <v>0.49099999700000002</v>
      </c>
      <c r="F350">
        <v>1936</v>
      </c>
      <c r="G350">
        <v>0.36260330699999999</v>
      </c>
      <c r="H350">
        <v>1940</v>
      </c>
      <c r="I350">
        <v>0.167010307</v>
      </c>
    </row>
    <row r="351" spans="1:9">
      <c r="A351">
        <v>40</v>
      </c>
      <c r="B351">
        <v>20</v>
      </c>
      <c r="C351">
        <v>3876</v>
      </c>
      <c r="D351">
        <v>0.19195047000000001</v>
      </c>
      <c r="E351">
        <v>0.59399998200000004</v>
      </c>
      <c r="F351">
        <v>1937</v>
      </c>
      <c r="G351">
        <v>0.273618996</v>
      </c>
      <c r="H351">
        <v>1939</v>
      </c>
      <c r="I351">
        <v>0.110366166</v>
      </c>
    </row>
    <row r="352" spans="1:9">
      <c r="A352">
        <v>40</v>
      </c>
      <c r="B352">
        <v>25</v>
      </c>
      <c r="C352">
        <v>3876</v>
      </c>
      <c r="D352">
        <v>0.19220846899999999</v>
      </c>
      <c r="E352">
        <v>0.67199999099999996</v>
      </c>
      <c r="F352">
        <v>1934</v>
      </c>
      <c r="G352">
        <v>0.26732161599999998</v>
      </c>
      <c r="H352">
        <v>1942</v>
      </c>
      <c r="I352">
        <v>0.117404737</v>
      </c>
    </row>
    <row r="353" spans="1:9">
      <c r="A353">
        <v>40</v>
      </c>
      <c r="B353">
        <v>500</v>
      </c>
      <c r="C353">
        <v>3876</v>
      </c>
      <c r="D353">
        <v>0.24742002799999999</v>
      </c>
      <c r="E353">
        <v>0.91799998299999996</v>
      </c>
      <c r="F353">
        <v>1919</v>
      </c>
      <c r="G353">
        <v>0.40489837499999998</v>
      </c>
      <c r="H353">
        <v>1957</v>
      </c>
      <c r="I353" s="49">
        <v>9.29994881E-2</v>
      </c>
    </row>
    <row r="354" spans="1:9">
      <c r="A354">
        <v>5</v>
      </c>
      <c r="B354">
        <v>6</v>
      </c>
      <c r="C354">
        <v>2816</v>
      </c>
      <c r="D354">
        <v>0.34765625</v>
      </c>
      <c r="E354">
        <v>0.19499999300000001</v>
      </c>
      <c r="F354">
        <v>1400</v>
      </c>
      <c r="G354">
        <v>0.34214285</v>
      </c>
      <c r="H354">
        <v>1416</v>
      </c>
      <c r="I354">
        <v>0.35310733300000002</v>
      </c>
    </row>
    <row r="355" spans="1:9">
      <c r="A355">
        <v>5</v>
      </c>
      <c r="B355">
        <v>7</v>
      </c>
      <c r="C355">
        <v>3662</v>
      </c>
      <c r="D355">
        <v>0.27580556299999998</v>
      </c>
      <c r="E355">
        <v>0.23700000299999999</v>
      </c>
      <c r="F355">
        <v>1817</v>
      </c>
      <c r="G355">
        <v>0.29003852600000002</v>
      </c>
      <c r="H355">
        <v>1845</v>
      </c>
      <c r="I355">
        <v>0.26178860700000001</v>
      </c>
    </row>
    <row r="356" spans="1:9">
      <c r="A356">
        <v>5</v>
      </c>
      <c r="B356">
        <v>8</v>
      </c>
      <c r="C356">
        <v>3799</v>
      </c>
      <c r="D356">
        <v>0.24269545100000001</v>
      </c>
      <c r="E356">
        <v>0.27000001099999998</v>
      </c>
      <c r="F356">
        <v>1899</v>
      </c>
      <c r="G356">
        <v>0.26908898399999998</v>
      </c>
      <c r="H356">
        <v>1900</v>
      </c>
      <c r="I356">
        <v>0.21631579100000001</v>
      </c>
    </row>
    <row r="357" spans="1:9">
      <c r="A357">
        <v>5</v>
      </c>
      <c r="B357">
        <v>9</v>
      </c>
      <c r="C357">
        <v>3866</v>
      </c>
      <c r="D357">
        <v>0.197878942</v>
      </c>
      <c r="E357">
        <v>0.31099999</v>
      </c>
      <c r="F357">
        <v>1933</v>
      </c>
      <c r="G357">
        <v>0.23797206600000001</v>
      </c>
      <c r="H357">
        <v>1933</v>
      </c>
      <c r="I357">
        <v>0.15778581799999999</v>
      </c>
    </row>
    <row r="358" spans="1:9">
      <c r="A358">
        <v>5</v>
      </c>
      <c r="B358">
        <v>10</v>
      </c>
      <c r="C358">
        <v>3874</v>
      </c>
      <c r="D358">
        <v>0.166494578</v>
      </c>
      <c r="E358">
        <v>0.35499998900000002</v>
      </c>
      <c r="F358">
        <v>1932</v>
      </c>
      <c r="G358">
        <v>0.20652173500000001</v>
      </c>
      <c r="H358">
        <v>1942</v>
      </c>
      <c r="I358">
        <v>0.126673535</v>
      </c>
    </row>
    <row r="359" spans="1:9">
      <c r="A359">
        <v>5</v>
      </c>
      <c r="B359">
        <v>11</v>
      </c>
      <c r="C359">
        <v>3875</v>
      </c>
      <c r="D359">
        <v>0.13651612399999999</v>
      </c>
      <c r="E359">
        <v>0.38899999899999999</v>
      </c>
      <c r="F359">
        <v>1936</v>
      </c>
      <c r="G359">
        <v>0.179235533</v>
      </c>
      <c r="H359">
        <v>1939</v>
      </c>
      <c r="I359" s="49">
        <v>9.3862816700000004E-2</v>
      </c>
    </row>
    <row r="360" spans="1:9">
      <c r="A360">
        <v>5</v>
      </c>
      <c r="B360">
        <v>12</v>
      </c>
      <c r="C360">
        <v>3875</v>
      </c>
      <c r="D360">
        <v>0.121548384</v>
      </c>
      <c r="E360">
        <v>0.41699999599999998</v>
      </c>
      <c r="F360">
        <v>1925</v>
      </c>
      <c r="G360">
        <v>0.167792201</v>
      </c>
      <c r="H360">
        <v>1950</v>
      </c>
      <c r="I360" s="49">
        <v>7.5897432900000006E-2</v>
      </c>
    </row>
    <row r="361" spans="1:9">
      <c r="A361">
        <v>5</v>
      </c>
      <c r="B361">
        <v>15</v>
      </c>
      <c r="C361">
        <v>3876</v>
      </c>
      <c r="D361" s="49">
        <v>8.9525282400000003E-2</v>
      </c>
      <c r="E361">
        <v>0.49099999700000002</v>
      </c>
      <c r="F361">
        <v>1936</v>
      </c>
      <c r="G361">
        <v>0.12654958699999999</v>
      </c>
      <c r="H361">
        <v>1940</v>
      </c>
      <c r="I361" s="49">
        <v>5.2577320499999997E-2</v>
      </c>
    </row>
    <row r="362" spans="1:9">
      <c r="A362">
        <v>5</v>
      </c>
      <c r="B362">
        <v>20</v>
      </c>
      <c r="C362">
        <v>3876</v>
      </c>
      <c r="D362" s="49">
        <v>6.4499482499999997E-2</v>
      </c>
      <c r="E362">
        <v>0.59399998200000004</v>
      </c>
      <c r="F362">
        <v>1937</v>
      </c>
      <c r="G362" s="49">
        <v>9.8089829099999998E-2</v>
      </c>
      <c r="H362">
        <v>1939</v>
      </c>
      <c r="I362" s="49">
        <v>3.09437849E-2</v>
      </c>
    </row>
    <row r="363" spans="1:9">
      <c r="A363">
        <v>5</v>
      </c>
      <c r="B363">
        <v>25</v>
      </c>
      <c r="C363">
        <v>3876</v>
      </c>
      <c r="D363" s="49">
        <v>4.3343652000000003E-2</v>
      </c>
      <c r="E363">
        <v>0.67199999099999996</v>
      </c>
      <c r="F363">
        <v>1934</v>
      </c>
      <c r="G363" s="49">
        <v>6.8252325099999997E-2</v>
      </c>
      <c r="H363">
        <v>1942</v>
      </c>
      <c r="I363" s="49">
        <v>1.85375903E-2</v>
      </c>
    </row>
    <row r="364" spans="1:9">
      <c r="A364">
        <v>5</v>
      </c>
      <c r="B364">
        <v>500</v>
      </c>
      <c r="C364">
        <v>3876</v>
      </c>
      <c r="D364" s="49">
        <v>1.2383900600000001E-2</v>
      </c>
      <c r="E364">
        <v>0.91799998299999996</v>
      </c>
      <c r="F364">
        <v>1919</v>
      </c>
      <c r="G364" s="49">
        <v>2.5013027699999999E-2</v>
      </c>
      <c r="H364">
        <v>1957</v>
      </c>
      <c r="I364">
        <v>0</v>
      </c>
    </row>
    <row r="365" spans="1:9">
      <c r="A365">
        <v>10</v>
      </c>
      <c r="B365">
        <v>6</v>
      </c>
      <c r="C365">
        <v>2816</v>
      </c>
      <c r="D365">
        <v>0.47194603099999999</v>
      </c>
      <c r="E365">
        <v>0.19499999300000001</v>
      </c>
      <c r="F365">
        <v>1400</v>
      </c>
      <c r="G365">
        <v>0.46857142400000001</v>
      </c>
      <c r="H365">
        <v>1416</v>
      </c>
      <c r="I365">
        <v>0.47528249</v>
      </c>
    </row>
    <row r="366" spans="1:9">
      <c r="A366">
        <v>10</v>
      </c>
      <c r="B366">
        <v>7</v>
      </c>
      <c r="C366">
        <v>3662</v>
      </c>
      <c r="D366">
        <v>0.39158928399999998</v>
      </c>
      <c r="E366">
        <v>0.23700000299999999</v>
      </c>
      <c r="F366">
        <v>1817</v>
      </c>
      <c r="G366">
        <v>0.40451294199999999</v>
      </c>
      <c r="H366">
        <v>1845</v>
      </c>
      <c r="I366">
        <v>0.37886178500000001</v>
      </c>
    </row>
    <row r="367" spans="1:9">
      <c r="A367">
        <v>10</v>
      </c>
      <c r="B367">
        <v>8</v>
      </c>
      <c r="C367">
        <v>3799</v>
      </c>
      <c r="D367">
        <v>0.33666753799999999</v>
      </c>
      <c r="E367">
        <v>0.27000001099999998</v>
      </c>
      <c r="F367">
        <v>1899</v>
      </c>
      <c r="G367">
        <v>0.36545550799999998</v>
      </c>
      <c r="H367">
        <v>1900</v>
      </c>
      <c r="I367">
        <v>0.30789473699999997</v>
      </c>
    </row>
    <row r="368" spans="1:9">
      <c r="A368">
        <v>10</v>
      </c>
      <c r="B368">
        <v>9</v>
      </c>
      <c r="C368">
        <v>3866</v>
      </c>
      <c r="D368">
        <v>0.27909985199999998</v>
      </c>
      <c r="E368">
        <v>0.31099999</v>
      </c>
      <c r="F368">
        <v>1933</v>
      </c>
      <c r="G368">
        <v>0.32695293399999997</v>
      </c>
      <c r="H368">
        <v>1933</v>
      </c>
      <c r="I368">
        <v>0.23124676899999999</v>
      </c>
    </row>
    <row r="369" spans="1:9">
      <c r="A369">
        <v>10</v>
      </c>
      <c r="B369">
        <v>10</v>
      </c>
      <c r="C369">
        <v>3874</v>
      </c>
      <c r="D369">
        <v>0.23102736500000001</v>
      </c>
      <c r="E369">
        <v>0.35499998900000002</v>
      </c>
      <c r="F369">
        <v>1932</v>
      </c>
      <c r="G369">
        <v>0.2789855</v>
      </c>
      <c r="H369">
        <v>1942</v>
      </c>
      <c r="I369">
        <v>0.183316171</v>
      </c>
    </row>
    <row r="370" spans="1:9">
      <c r="A370">
        <v>10</v>
      </c>
      <c r="B370">
        <v>11</v>
      </c>
      <c r="C370">
        <v>3875</v>
      </c>
      <c r="D370">
        <v>0.194838703</v>
      </c>
      <c r="E370">
        <v>0.38899999899999999</v>
      </c>
      <c r="F370">
        <v>1936</v>
      </c>
      <c r="G370">
        <v>0.24948346599999999</v>
      </c>
      <c r="H370">
        <v>1939</v>
      </c>
      <c r="I370">
        <v>0.14027848800000001</v>
      </c>
    </row>
    <row r="371" spans="1:9">
      <c r="A371">
        <v>10</v>
      </c>
      <c r="B371">
        <v>12</v>
      </c>
      <c r="C371">
        <v>3875</v>
      </c>
      <c r="D371">
        <v>0.17987096299999999</v>
      </c>
      <c r="E371">
        <v>0.41699999599999998</v>
      </c>
      <c r="F371">
        <v>1925</v>
      </c>
      <c r="G371">
        <v>0.24103896299999999</v>
      </c>
      <c r="H371">
        <v>1950</v>
      </c>
      <c r="I371">
        <v>0.119487181</v>
      </c>
    </row>
    <row r="372" spans="1:9">
      <c r="A372">
        <v>10</v>
      </c>
      <c r="B372">
        <v>15</v>
      </c>
      <c r="C372">
        <v>3876</v>
      </c>
      <c r="D372">
        <v>0.14422084399999999</v>
      </c>
      <c r="E372">
        <v>0.49099999700000002</v>
      </c>
      <c r="F372">
        <v>1936</v>
      </c>
      <c r="G372">
        <v>0.21539256000000001</v>
      </c>
      <c r="H372">
        <v>1940</v>
      </c>
      <c r="I372" s="49">
        <v>7.3195874699999997E-2</v>
      </c>
    </row>
    <row r="373" spans="1:9">
      <c r="A373">
        <v>10</v>
      </c>
      <c r="B373">
        <v>20</v>
      </c>
      <c r="C373">
        <v>3876</v>
      </c>
      <c r="D373" s="49">
        <v>9.8813206000000001E-2</v>
      </c>
      <c r="E373">
        <v>0.59399998200000004</v>
      </c>
      <c r="F373">
        <v>1937</v>
      </c>
      <c r="G373">
        <v>0.16210635000000001</v>
      </c>
      <c r="H373">
        <v>1939</v>
      </c>
      <c r="I373" s="49">
        <v>3.5585354999999999E-2</v>
      </c>
    </row>
    <row r="374" spans="1:9">
      <c r="A374">
        <v>10</v>
      </c>
      <c r="B374">
        <v>25</v>
      </c>
      <c r="C374">
        <v>3876</v>
      </c>
      <c r="D374" s="49">
        <v>6.3983485100000001E-2</v>
      </c>
      <c r="E374">
        <v>0.67199999099999996</v>
      </c>
      <c r="F374">
        <v>1934</v>
      </c>
      <c r="G374">
        <v>0.106514998</v>
      </c>
      <c r="H374">
        <v>1942</v>
      </c>
      <c r="I374" s="49">
        <v>2.1627187700000002E-2</v>
      </c>
    </row>
    <row r="375" spans="1:9">
      <c r="A375">
        <v>10</v>
      </c>
      <c r="B375">
        <v>500</v>
      </c>
      <c r="C375">
        <v>3876</v>
      </c>
      <c r="D375" s="49">
        <v>1.2383900600000001E-2</v>
      </c>
      <c r="E375">
        <v>0.91799998299999996</v>
      </c>
      <c r="F375">
        <v>1919</v>
      </c>
      <c r="G375" s="49">
        <v>2.5013027699999999E-2</v>
      </c>
      <c r="H375">
        <v>1957</v>
      </c>
      <c r="I375">
        <v>0</v>
      </c>
    </row>
    <row r="376" spans="1:9">
      <c r="A376">
        <v>20</v>
      </c>
      <c r="B376">
        <v>6</v>
      </c>
      <c r="C376">
        <v>2816</v>
      </c>
      <c r="D376">
        <v>0.60830968600000002</v>
      </c>
      <c r="E376">
        <v>0.19499999300000001</v>
      </c>
      <c r="F376">
        <v>1400</v>
      </c>
      <c r="G376">
        <v>0.622142851</v>
      </c>
      <c r="H376">
        <v>1416</v>
      </c>
      <c r="I376">
        <v>0.59463274499999996</v>
      </c>
    </row>
    <row r="377" spans="1:9">
      <c r="A377">
        <v>20</v>
      </c>
      <c r="B377">
        <v>7</v>
      </c>
      <c r="C377">
        <v>3662</v>
      </c>
      <c r="D377">
        <v>0.52048063300000003</v>
      </c>
      <c r="E377">
        <v>0.23700000299999999</v>
      </c>
      <c r="F377">
        <v>1817</v>
      </c>
      <c r="G377">
        <v>0.53659880199999999</v>
      </c>
      <c r="H377">
        <v>1845</v>
      </c>
      <c r="I377">
        <v>0.50460702199999996</v>
      </c>
    </row>
    <row r="378" spans="1:9">
      <c r="A378">
        <v>20</v>
      </c>
      <c r="B378">
        <v>8</v>
      </c>
      <c r="C378">
        <v>3799</v>
      </c>
      <c r="D378">
        <v>0.46459594399999998</v>
      </c>
      <c r="E378">
        <v>0.27000001099999998</v>
      </c>
      <c r="F378">
        <v>1899</v>
      </c>
      <c r="G378">
        <v>0.50342285600000003</v>
      </c>
      <c r="H378">
        <v>1900</v>
      </c>
      <c r="I378">
        <v>0.42578947499999997</v>
      </c>
    </row>
    <row r="379" spans="1:9">
      <c r="A379">
        <v>20</v>
      </c>
      <c r="B379">
        <v>9</v>
      </c>
      <c r="C379">
        <v>3866</v>
      </c>
      <c r="D379">
        <v>0.390325904</v>
      </c>
      <c r="E379">
        <v>0.31099999</v>
      </c>
      <c r="F379">
        <v>1933</v>
      </c>
      <c r="G379">
        <v>0.4619762</v>
      </c>
      <c r="H379">
        <v>1933</v>
      </c>
      <c r="I379">
        <v>0.31867563700000001</v>
      </c>
    </row>
    <row r="380" spans="1:9">
      <c r="A380">
        <v>20</v>
      </c>
      <c r="B380">
        <v>10</v>
      </c>
      <c r="C380">
        <v>3874</v>
      </c>
      <c r="D380">
        <v>0.31801754199999999</v>
      </c>
      <c r="E380">
        <v>0.35499998900000002</v>
      </c>
      <c r="F380">
        <v>1932</v>
      </c>
      <c r="G380">
        <v>0.37474119700000003</v>
      </c>
      <c r="H380">
        <v>1942</v>
      </c>
      <c r="I380">
        <v>0.26158598100000002</v>
      </c>
    </row>
    <row r="381" spans="1:9">
      <c r="A381">
        <v>20</v>
      </c>
      <c r="B381">
        <v>11</v>
      </c>
      <c r="C381">
        <v>3875</v>
      </c>
      <c r="D381">
        <v>0.27354839399999997</v>
      </c>
      <c r="E381">
        <v>0.38899999899999999</v>
      </c>
      <c r="F381">
        <v>1936</v>
      </c>
      <c r="G381">
        <v>0.33677685299999999</v>
      </c>
      <c r="H381">
        <v>1939</v>
      </c>
      <c r="I381">
        <v>0.21041774699999999</v>
      </c>
    </row>
    <row r="382" spans="1:9">
      <c r="A382">
        <v>20</v>
      </c>
      <c r="B382">
        <v>12</v>
      </c>
      <c r="C382">
        <v>3875</v>
      </c>
      <c r="D382">
        <v>0.25238710600000003</v>
      </c>
      <c r="E382">
        <v>0.41699999599999998</v>
      </c>
      <c r="F382">
        <v>1925</v>
      </c>
      <c r="G382">
        <v>0.31740260100000001</v>
      </c>
      <c r="H382">
        <v>1950</v>
      </c>
      <c r="I382">
        <v>0.188205123</v>
      </c>
    </row>
    <row r="383" spans="1:9">
      <c r="A383">
        <v>20</v>
      </c>
      <c r="B383">
        <v>15</v>
      </c>
      <c r="C383">
        <v>3876</v>
      </c>
      <c r="D383">
        <v>0.20330236900000001</v>
      </c>
      <c r="E383">
        <v>0.49099999700000002</v>
      </c>
      <c r="F383">
        <v>1936</v>
      </c>
      <c r="G383">
        <v>0.29545453199999999</v>
      </c>
      <c r="H383">
        <v>1940</v>
      </c>
      <c r="I383">
        <v>0.11134021</v>
      </c>
    </row>
    <row r="384" spans="1:9">
      <c r="A384">
        <v>20</v>
      </c>
      <c r="B384">
        <v>20</v>
      </c>
      <c r="C384">
        <v>3876</v>
      </c>
      <c r="D384">
        <v>0.15118679400000001</v>
      </c>
      <c r="E384">
        <v>0.59399998200000004</v>
      </c>
      <c r="F384">
        <v>1937</v>
      </c>
      <c r="G384">
        <v>0.22560660499999999</v>
      </c>
      <c r="H384">
        <v>1939</v>
      </c>
      <c r="I384" s="49">
        <v>7.6843731100000007E-2</v>
      </c>
    </row>
    <row r="385" spans="1:9">
      <c r="A385">
        <v>20</v>
      </c>
      <c r="B385">
        <v>25</v>
      </c>
      <c r="C385">
        <v>3876</v>
      </c>
      <c r="D385" s="49">
        <v>9.5201238999999993E-2</v>
      </c>
      <c r="E385">
        <v>0.67199999099999996</v>
      </c>
      <c r="F385">
        <v>1934</v>
      </c>
      <c r="G385">
        <v>0.13236814699999999</v>
      </c>
      <c r="H385">
        <v>1942</v>
      </c>
      <c r="I385" s="49">
        <v>5.8187436299999999E-2</v>
      </c>
    </row>
    <row r="386" spans="1:9">
      <c r="A386">
        <v>20</v>
      </c>
      <c r="B386">
        <v>500</v>
      </c>
      <c r="C386">
        <v>3876</v>
      </c>
      <c r="D386" s="49">
        <v>1.2383900600000001E-2</v>
      </c>
      <c r="E386">
        <v>0.91799998299999996</v>
      </c>
      <c r="F386">
        <v>1919</v>
      </c>
      <c r="G386" s="49">
        <v>2.5013027699999999E-2</v>
      </c>
      <c r="H386">
        <v>1957</v>
      </c>
      <c r="I386">
        <v>0</v>
      </c>
    </row>
    <row r="387" spans="1:9">
      <c r="A387">
        <v>40</v>
      </c>
      <c r="B387">
        <v>6</v>
      </c>
      <c r="C387">
        <v>2816</v>
      </c>
      <c r="D387">
        <v>0.74147725099999995</v>
      </c>
      <c r="E387">
        <v>0.19499999300000001</v>
      </c>
      <c r="F387">
        <v>1400</v>
      </c>
      <c r="G387">
        <v>0.749285698</v>
      </c>
      <c r="H387">
        <v>1416</v>
      </c>
      <c r="I387">
        <v>0.73375707899999998</v>
      </c>
    </row>
    <row r="388" spans="1:9">
      <c r="A388">
        <v>40</v>
      </c>
      <c r="B388">
        <v>7</v>
      </c>
      <c r="C388">
        <v>3662</v>
      </c>
      <c r="D388">
        <v>0.66411799199999999</v>
      </c>
      <c r="E388">
        <v>0.23700000299999999</v>
      </c>
      <c r="F388">
        <v>1817</v>
      </c>
      <c r="G388">
        <v>0.67363786699999995</v>
      </c>
      <c r="H388">
        <v>1845</v>
      </c>
      <c r="I388">
        <v>0.65474253900000001</v>
      </c>
    </row>
    <row r="389" spans="1:9">
      <c r="A389">
        <v>40</v>
      </c>
      <c r="B389">
        <v>8</v>
      </c>
      <c r="C389">
        <v>3799</v>
      </c>
      <c r="D389">
        <v>0.60673862700000003</v>
      </c>
      <c r="E389">
        <v>0.27000001099999998</v>
      </c>
      <c r="F389">
        <v>1899</v>
      </c>
      <c r="G389">
        <v>0.63085836200000001</v>
      </c>
      <c r="H389">
        <v>1900</v>
      </c>
      <c r="I389">
        <v>0.58263158800000003</v>
      </c>
    </row>
    <row r="390" spans="1:9">
      <c r="A390">
        <v>40</v>
      </c>
      <c r="B390">
        <v>9</v>
      </c>
      <c r="C390">
        <v>3866</v>
      </c>
      <c r="D390">
        <v>0.52534919999999996</v>
      </c>
      <c r="E390">
        <v>0.31099999</v>
      </c>
      <c r="F390">
        <v>1933</v>
      </c>
      <c r="G390">
        <v>0.58354890299999995</v>
      </c>
      <c r="H390">
        <v>1933</v>
      </c>
      <c r="I390">
        <v>0.467149496</v>
      </c>
    </row>
    <row r="391" spans="1:9">
      <c r="A391">
        <v>40</v>
      </c>
      <c r="B391">
        <v>10</v>
      </c>
      <c r="C391">
        <v>3874</v>
      </c>
      <c r="D391">
        <v>0.43779039400000003</v>
      </c>
      <c r="E391">
        <v>0.35499998900000002</v>
      </c>
      <c r="F391">
        <v>1932</v>
      </c>
      <c r="G391">
        <v>0.48084884900000002</v>
      </c>
      <c r="H391">
        <v>1942</v>
      </c>
      <c r="I391">
        <v>0.39495366799999998</v>
      </c>
    </row>
    <row r="392" spans="1:9">
      <c r="A392">
        <v>40</v>
      </c>
      <c r="B392">
        <v>11</v>
      </c>
      <c r="C392">
        <v>3875</v>
      </c>
      <c r="D392">
        <v>0.373677433</v>
      </c>
      <c r="E392">
        <v>0.38899999899999999</v>
      </c>
      <c r="F392">
        <v>1936</v>
      </c>
      <c r="G392">
        <v>0.425619841</v>
      </c>
      <c r="H392">
        <v>1939</v>
      </c>
      <c r="I392">
        <v>0.32181537199999999</v>
      </c>
    </row>
    <row r="393" spans="1:9">
      <c r="A393">
        <v>40</v>
      </c>
      <c r="B393">
        <v>12</v>
      </c>
      <c r="C393">
        <v>3875</v>
      </c>
      <c r="D393">
        <v>0.34012901800000001</v>
      </c>
      <c r="E393">
        <v>0.41699999599999998</v>
      </c>
      <c r="F393">
        <v>1925</v>
      </c>
      <c r="G393">
        <v>0.40883117899999999</v>
      </c>
      <c r="H393">
        <v>1950</v>
      </c>
      <c r="I393">
        <v>0.27230769399999999</v>
      </c>
    </row>
    <row r="394" spans="1:9">
      <c r="A394">
        <v>40</v>
      </c>
      <c r="B394">
        <v>15</v>
      </c>
      <c r="C394">
        <v>3876</v>
      </c>
      <c r="D394">
        <v>0.26418989900000001</v>
      </c>
      <c r="E394">
        <v>0.49099999700000002</v>
      </c>
      <c r="F394">
        <v>1936</v>
      </c>
      <c r="G394">
        <v>0.35743802800000002</v>
      </c>
      <c r="H394">
        <v>1940</v>
      </c>
      <c r="I394">
        <v>0.171134025</v>
      </c>
    </row>
    <row r="395" spans="1:9">
      <c r="A395">
        <v>40</v>
      </c>
      <c r="B395">
        <v>20</v>
      </c>
      <c r="C395">
        <v>3876</v>
      </c>
      <c r="D395">
        <v>0.201496392</v>
      </c>
      <c r="E395">
        <v>0.59399998200000004</v>
      </c>
      <c r="F395">
        <v>1937</v>
      </c>
      <c r="G395">
        <v>0.29839959700000002</v>
      </c>
      <c r="H395">
        <v>1939</v>
      </c>
      <c r="I395">
        <v>0.10469313700000001</v>
      </c>
    </row>
    <row r="396" spans="1:9">
      <c r="A396">
        <v>40</v>
      </c>
      <c r="B396">
        <v>25</v>
      </c>
      <c r="C396">
        <v>3876</v>
      </c>
      <c r="D396">
        <v>0.15325076900000001</v>
      </c>
      <c r="E396">
        <v>0.67199999099999996</v>
      </c>
      <c r="F396">
        <v>1934</v>
      </c>
      <c r="G396">
        <v>0.22699069999999999</v>
      </c>
      <c r="H396">
        <v>1942</v>
      </c>
      <c r="I396" s="49">
        <v>7.9814627799999996E-2</v>
      </c>
    </row>
    <row r="397" spans="1:9">
      <c r="A397">
        <v>40</v>
      </c>
      <c r="B397">
        <v>500</v>
      </c>
      <c r="C397">
        <v>3876</v>
      </c>
      <c r="D397">
        <v>0.16047471799999999</v>
      </c>
      <c r="E397">
        <v>0.91799998299999996</v>
      </c>
      <c r="F397">
        <v>1919</v>
      </c>
      <c r="G397">
        <v>0.25742575499999998</v>
      </c>
      <c r="H397">
        <v>1957</v>
      </c>
      <c r="I397" s="49">
        <v>6.5406233100000002E-2</v>
      </c>
    </row>
    <row r="398" spans="1:9">
      <c r="A398">
        <v>5</v>
      </c>
      <c r="B398">
        <v>6</v>
      </c>
      <c r="C398">
        <v>2816</v>
      </c>
      <c r="D398">
        <v>0.34872159400000002</v>
      </c>
      <c r="E398">
        <v>0.19499999300000001</v>
      </c>
      <c r="F398">
        <v>1400</v>
      </c>
      <c r="G398">
        <v>0.34928572200000002</v>
      </c>
      <c r="H398">
        <v>1416</v>
      </c>
      <c r="I398">
        <v>0.34816384299999997</v>
      </c>
    </row>
    <row r="399" spans="1:9">
      <c r="A399">
        <v>5</v>
      </c>
      <c r="B399">
        <v>7</v>
      </c>
      <c r="C399">
        <v>3662</v>
      </c>
      <c r="D399">
        <v>0.27143636300000001</v>
      </c>
      <c r="E399">
        <v>0.23700000299999999</v>
      </c>
      <c r="F399">
        <v>1817</v>
      </c>
      <c r="G399">
        <v>0.283984601</v>
      </c>
      <c r="H399">
        <v>1845</v>
      </c>
      <c r="I399">
        <v>0.259078592</v>
      </c>
    </row>
    <row r="400" spans="1:9">
      <c r="A400">
        <v>5</v>
      </c>
      <c r="B400">
        <v>8</v>
      </c>
      <c r="C400">
        <v>3799</v>
      </c>
      <c r="D400">
        <v>0.23321926600000001</v>
      </c>
      <c r="E400">
        <v>0.27000001099999998</v>
      </c>
      <c r="F400">
        <v>1899</v>
      </c>
      <c r="G400">
        <v>0.25961032499999998</v>
      </c>
      <c r="H400">
        <v>1900</v>
      </c>
      <c r="I400">
        <v>0.20684211</v>
      </c>
    </row>
    <row r="401" spans="1:9">
      <c r="A401">
        <v>5</v>
      </c>
      <c r="B401">
        <v>9</v>
      </c>
      <c r="C401">
        <v>3866</v>
      </c>
      <c r="D401">
        <v>0.19089497599999999</v>
      </c>
      <c r="E401">
        <v>0.31099999</v>
      </c>
      <c r="F401">
        <v>1933</v>
      </c>
      <c r="G401">
        <v>0.218830839</v>
      </c>
      <c r="H401">
        <v>1933</v>
      </c>
      <c r="I401">
        <v>0.16295912900000001</v>
      </c>
    </row>
    <row r="402" spans="1:9">
      <c r="A402">
        <v>5</v>
      </c>
      <c r="B402">
        <v>10</v>
      </c>
      <c r="C402">
        <v>3874</v>
      </c>
      <c r="D402">
        <v>0.153071761</v>
      </c>
      <c r="E402">
        <v>0.35499998900000002</v>
      </c>
      <c r="F402">
        <v>1932</v>
      </c>
      <c r="G402">
        <v>0.18633540000000001</v>
      </c>
      <c r="H402">
        <v>1942</v>
      </c>
      <c r="I402">
        <v>0.119979404</v>
      </c>
    </row>
    <row r="403" spans="1:9">
      <c r="A403">
        <v>5</v>
      </c>
      <c r="B403">
        <v>11</v>
      </c>
      <c r="C403">
        <v>3875</v>
      </c>
      <c r="D403">
        <v>0.111225806</v>
      </c>
      <c r="E403">
        <v>0.38899999899999999</v>
      </c>
      <c r="F403">
        <v>1936</v>
      </c>
      <c r="G403">
        <v>0.146177679</v>
      </c>
      <c r="H403">
        <v>1939</v>
      </c>
      <c r="I403" s="49">
        <v>7.6328001899999998E-2</v>
      </c>
    </row>
    <row r="404" spans="1:9">
      <c r="A404">
        <v>5</v>
      </c>
      <c r="B404">
        <v>12</v>
      </c>
      <c r="C404">
        <v>3875</v>
      </c>
      <c r="D404" s="49">
        <v>9.8322577800000005E-2</v>
      </c>
      <c r="E404">
        <v>0.41699999599999998</v>
      </c>
      <c r="F404">
        <v>1925</v>
      </c>
      <c r="G404">
        <v>0.13714285200000001</v>
      </c>
      <c r="H404">
        <v>1950</v>
      </c>
      <c r="I404" s="49">
        <v>5.9999998700000001E-2</v>
      </c>
    </row>
    <row r="405" spans="1:9">
      <c r="A405">
        <v>5</v>
      </c>
      <c r="B405">
        <v>15</v>
      </c>
      <c r="C405">
        <v>3876</v>
      </c>
      <c r="D405" s="49">
        <v>7.5077399599999997E-2</v>
      </c>
      <c r="E405">
        <v>0.49099999700000002</v>
      </c>
      <c r="F405">
        <v>1936</v>
      </c>
      <c r="G405">
        <v>0.113119833</v>
      </c>
      <c r="H405">
        <v>1940</v>
      </c>
      <c r="I405" s="49">
        <v>3.7113401999999997E-2</v>
      </c>
    </row>
    <row r="406" spans="1:9">
      <c r="A406">
        <v>5</v>
      </c>
      <c r="B406">
        <v>20</v>
      </c>
      <c r="C406">
        <v>3876</v>
      </c>
      <c r="D406" s="49">
        <v>7.8947365300000003E-2</v>
      </c>
      <c r="E406">
        <v>0.59399998200000004</v>
      </c>
      <c r="F406">
        <v>1937</v>
      </c>
      <c r="G406">
        <v>0.10996386399999999</v>
      </c>
      <c r="H406">
        <v>1939</v>
      </c>
      <c r="I406" s="49">
        <v>4.7962866700000002E-2</v>
      </c>
    </row>
    <row r="407" spans="1:9">
      <c r="A407">
        <v>5</v>
      </c>
      <c r="B407">
        <v>25</v>
      </c>
      <c r="C407">
        <v>3876</v>
      </c>
      <c r="D407" s="49">
        <v>8.6945302799999999E-2</v>
      </c>
      <c r="E407">
        <v>0.67199999099999996</v>
      </c>
      <c r="F407">
        <v>1934</v>
      </c>
      <c r="G407" s="49">
        <v>8.1178903600000005E-2</v>
      </c>
      <c r="H407">
        <v>1942</v>
      </c>
      <c r="I407" s="49">
        <v>9.2687949500000005E-2</v>
      </c>
    </row>
    <row r="408" spans="1:9">
      <c r="A408">
        <v>5</v>
      </c>
      <c r="B408">
        <v>500</v>
      </c>
      <c r="C408">
        <v>3876</v>
      </c>
      <c r="D408" s="49">
        <v>6.5273478600000004E-2</v>
      </c>
      <c r="E408">
        <v>0.91799998299999996</v>
      </c>
      <c r="F408">
        <v>1919</v>
      </c>
      <c r="G408" s="49">
        <v>2.5013027699999999E-2</v>
      </c>
      <c r="H408">
        <v>1957</v>
      </c>
      <c r="I408">
        <v>0.10475216800000001</v>
      </c>
    </row>
    <row r="409" spans="1:9">
      <c r="A409">
        <v>10</v>
      </c>
      <c r="B409">
        <v>6</v>
      </c>
      <c r="C409">
        <v>2816</v>
      </c>
      <c r="D409">
        <v>0.48757103099999999</v>
      </c>
      <c r="E409">
        <v>0.19499999300000001</v>
      </c>
      <c r="F409">
        <v>1400</v>
      </c>
      <c r="G409">
        <v>0.487857133</v>
      </c>
      <c r="H409">
        <v>1416</v>
      </c>
      <c r="I409">
        <v>0.487288147</v>
      </c>
    </row>
    <row r="410" spans="1:9">
      <c r="A410">
        <v>10</v>
      </c>
      <c r="B410">
        <v>7</v>
      </c>
      <c r="C410">
        <v>3662</v>
      </c>
      <c r="D410">
        <v>0.39814308300000001</v>
      </c>
      <c r="E410">
        <v>0.23700000299999999</v>
      </c>
      <c r="F410">
        <v>1817</v>
      </c>
      <c r="G410">
        <v>0.42322510499999999</v>
      </c>
      <c r="H410">
        <v>1845</v>
      </c>
      <c r="I410">
        <v>0.37344172599999997</v>
      </c>
    </row>
    <row r="411" spans="1:9">
      <c r="A411">
        <v>10</v>
      </c>
      <c r="B411">
        <v>8</v>
      </c>
      <c r="C411">
        <v>3799</v>
      </c>
      <c r="D411">
        <v>0.35325086100000003</v>
      </c>
      <c r="E411">
        <v>0.27000001099999998</v>
      </c>
      <c r="F411">
        <v>1899</v>
      </c>
      <c r="G411">
        <v>0.384412855</v>
      </c>
      <c r="H411">
        <v>1900</v>
      </c>
      <c r="I411">
        <v>0.32210525899999998</v>
      </c>
    </row>
    <row r="412" spans="1:9">
      <c r="A412">
        <v>10</v>
      </c>
      <c r="B412">
        <v>9</v>
      </c>
      <c r="C412">
        <v>3866</v>
      </c>
      <c r="D412">
        <v>0.29099845899999999</v>
      </c>
      <c r="E412">
        <v>0.31099999</v>
      </c>
      <c r="F412">
        <v>1933</v>
      </c>
      <c r="G412">
        <v>0.33885151099999999</v>
      </c>
      <c r="H412">
        <v>1933</v>
      </c>
      <c r="I412">
        <v>0.243145376</v>
      </c>
    </row>
    <row r="413" spans="1:9">
      <c r="A413">
        <v>10</v>
      </c>
      <c r="B413">
        <v>10</v>
      </c>
      <c r="C413">
        <v>3874</v>
      </c>
      <c r="D413">
        <v>0.237222508</v>
      </c>
      <c r="E413">
        <v>0.35499998900000002</v>
      </c>
      <c r="F413">
        <v>1932</v>
      </c>
      <c r="G413">
        <v>0.280538291</v>
      </c>
      <c r="H413">
        <v>1942</v>
      </c>
      <c r="I413">
        <v>0.19412976500000001</v>
      </c>
    </row>
    <row r="414" spans="1:9">
      <c r="A414">
        <v>10</v>
      </c>
      <c r="B414">
        <v>11</v>
      </c>
      <c r="C414">
        <v>3875</v>
      </c>
      <c r="D414">
        <v>0.18477419</v>
      </c>
      <c r="E414">
        <v>0.38899999899999999</v>
      </c>
      <c r="F414">
        <v>1936</v>
      </c>
      <c r="G414">
        <v>0.23295454700000001</v>
      </c>
      <c r="H414">
        <v>1939</v>
      </c>
      <c r="I414">
        <v>0.136668384</v>
      </c>
    </row>
    <row r="415" spans="1:9">
      <c r="A415">
        <v>10</v>
      </c>
      <c r="B415">
        <v>12</v>
      </c>
      <c r="C415">
        <v>3875</v>
      </c>
      <c r="D415">
        <v>0.163096771</v>
      </c>
      <c r="E415">
        <v>0.41699999599999998</v>
      </c>
      <c r="F415">
        <v>1925</v>
      </c>
      <c r="G415">
        <v>0.21142856800000001</v>
      </c>
      <c r="H415">
        <v>1950</v>
      </c>
      <c r="I415">
        <v>0.115384616</v>
      </c>
    </row>
    <row r="416" spans="1:9">
      <c r="A416">
        <v>10</v>
      </c>
      <c r="B416">
        <v>15</v>
      </c>
      <c r="C416">
        <v>3876</v>
      </c>
      <c r="D416">
        <v>0.13261093199999999</v>
      </c>
      <c r="E416">
        <v>0.49099999700000002</v>
      </c>
      <c r="F416">
        <v>1936</v>
      </c>
      <c r="G416">
        <v>0.185433879</v>
      </c>
      <c r="H416">
        <v>1940</v>
      </c>
      <c r="I416" s="49">
        <v>7.9896904500000004E-2</v>
      </c>
    </row>
    <row r="417" spans="1:9">
      <c r="A417">
        <v>10</v>
      </c>
      <c r="B417">
        <v>20</v>
      </c>
      <c r="C417">
        <v>3876</v>
      </c>
      <c r="D417">
        <v>0.119195044</v>
      </c>
      <c r="E417">
        <v>0.59399998200000004</v>
      </c>
      <c r="F417">
        <v>1937</v>
      </c>
      <c r="G417">
        <v>0.168301493</v>
      </c>
      <c r="H417">
        <v>1939</v>
      </c>
      <c r="I417" s="49">
        <v>7.0139244200000006E-2</v>
      </c>
    </row>
    <row r="418" spans="1:9">
      <c r="A418">
        <v>10</v>
      </c>
      <c r="B418">
        <v>25</v>
      </c>
      <c r="C418">
        <v>3876</v>
      </c>
      <c r="D418">
        <v>0.121517025</v>
      </c>
      <c r="E418">
        <v>0.67199999099999996</v>
      </c>
      <c r="F418">
        <v>1934</v>
      </c>
      <c r="G418">
        <v>0.14270940400000001</v>
      </c>
      <c r="H418">
        <v>1942</v>
      </c>
      <c r="I418">
        <v>0.100411944</v>
      </c>
    </row>
    <row r="419" spans="1:9">
      <c r="A419">
        <v>10</v>
      </c>
      <c r="B419">
        <v>500</v>
      </c>
      <c r="C419">
        <v>3876</v>
      </c>
      <c r="D419" s="49">
        <v>8.3075337099999993E-2</v>
      </c>
      <c r="E419">
        <v>0.91799998299999996</v>
      </c>
      <c r="F419">
        <v>1919</v>
      </c>
      <c r="G419" s="49">
        <v>2.5013027699999999E-2</v>
      </c>
      <c r="H419">
        <v>1957</v>
      </c>
      <c r="I419">
        <v>0.14001022299999999</v>
      </c>
    </row>
    <row r="420" spans="1:9">
      <c r="A420">
        <v>20</v>
      </c>
      <c r="B420">
        <v>6</v>
      </c>
      <c r="C420">
        <v>2816</v>
      </c>
      <c r="D420">
        <v>0.625</v>
      </c>
      <c r="E420">
        <v>0.19499999300000001</v>
      </c>
      <c r="F420">
        <v>1400</v>
      </c>
      <c r="G420">
        <v>0.63214284200000004</v>
      </c>
      <c r="H420">
        <v>1416</v>
      </c>
      <c r="I420">
        <v>0.61793786299999998</v>
      </c>
    </row>
    <row r="421" spans="1:9">
      <c r="A421">
        <v>20</v>
      </c>
      <c r="B421">
        <v>7</v>
      </c>
      <c r="C421">
        <v>3662</v>
      </c>
      <c r="D421">
        <v>0.53358823099999997</v>
      </c>
      <c r="E421">
        <v>0.23700000299999999</v>
      </c>
      <c r="F421">
        <v>1817</v>
      </c>
      <c r="G421">
        <v>0.55145841799999995</v>
      </c>
      <c r="H421">
        <v>1845</v>
      </c>
      <c r="I421">
        <v>0.51598918400000005</v>
      </c>
    </row>
    <row r="422" spans="1:9">
      <c r="A422">
        <v>20</v>
      </c>
      <c r="B422">
        <v>8</v>
      </c>
      <c r="C422">
        <v>3799</v>
      </c>
      <c r="D422">
        <v>0.48986574999999999</v>
      </c>
      <c r="E422">
        <v>0.27000001099999998</v>
      </c>
      <c r="F422">
        <v>1899</v>
      </c>
      <c r="G422">
        <v>0.51764088900000005</v>
      </c>
      <c r="H422">
        <v>1900</v>
      </c>
      <c r="I422">
        <v>0.46210527400000001</v>
      </c>
    </row>
    <row r="423" spans="1:9">
      <c r="A423">
        <v>20</v>
      </c>
      <c r="B423">
        <v>9</v>
      </c>
      <c r="C423">
        <v>3866</v>
      </c>
      <c r="D423">
        <v>0.41386446399999999</v>
      </c>
      <c r="E423">
        <v>0.31099999</v>
      </c>
      <c r="F423">
        <v>1933</v>
      </c>
      <c r="G423">
        <v>0.46870151199999999</v>
      </c>
      <c r="H423">
        <v>1933</v>
      </c>
      <c r="I423">
        <v>0.35902741599999999</v>
      </c>
    </row>
    <row r="424" spans="1:9">
      <c r="A424">
        <v>20</v>
      </c>
      <c r="B424">
        <v>10</v>
      </c>
      <c r="C424">
        <v>3874</v>
      </c>
      <c r="D424">
        <v>0.34847703600000002</v>
      </c>
      <c r="E424">
        <v>0.35499998900000002</v>
      </c>
      <c r="F424">
        <v>1932</v>
      </c>
      <c r="G424">
        <v>0.400621116</v>
      </c>
      <c r="H424">
        <v>1942</v>
      </c>
      <c r="I424">
        <v>0.29660144399999999</v>
      </c>
    </row>
    <row r="425" spans="1:9">
      <c r="A425">
        <v>20</v>
      </c>
      <c r="B425">
        <v>11</v>
      </c>
      <c r="C425">
        <v>3875</v>
      </c>
      <c r="D425">
        <v>0.29264515600000002</v>
      </c>
      <c r="E425">
        <v>0.38899999899999999</v>
      </c>
      <c r="F425">
        <v>1936</v>
      </c>
      <c r="G425">
        <v>0.34659090599999998</v>
      </c>
      <c r="H425">
        <v>1939</v>
      </c>
      <c r="I425">
        <v>0.238782883</v>
      </c>
    </row>
    <row r="426" spans="1:9">
      <c r="A426">
        <v>20</v>
      </c>
      <c r="B426">
        <v>12</v>
      </c>
      <c r="C426">
        <v>3875</v>
      </c>
      <c r="D426">
        <v>0.25780645000000002</v>
      </c>
      <c r="E426">
        <v>0.41699999599999998</v>
      </c>
      <c r="F426">
        <v>1925</v>
      </c>
      <c r="G426">
        <v>0.31792208599999999</v>
      </c>
      <c r="H426">
        <v>1950</v>
      </c>
      <c r="I426">
        <v>0.198461533</v>
      </c>
    </row>
    <row r="427" spans="1:9">
      <c r="A427">
        <v>20</v>
      </c>
      <c r="B427">
        <v>15</v>
      </c>
      <c r="C427">
        <v>3876</v>
      </c>
      <c r="D427">
        <v>0.20227038899999999</v>
      </c>
      <c r="E427">
        <v>0.49099999700000002</v>
      </c>
      <c r="F427">
        <v>1936</v>
      </c>
      <c r="G427">
        <v>0.277376026</v>
      </c>
      <c r="H427">
        <v>1940</v>
      </c>
      <c r="I427">
        <v>0.12731958900000001</v>
      </c>
    </row>
    <row r="428" spans="1:9">
      <c r="A428">
        <v>20</v>
      </c>
      <c r="B428">
        <v>20</v>
      </c>
      <c r="C428">
        <v>3876</v>
      </c>
      <c r="D428">
        <v>0.17879256599999999</v>
      </c>
      <c r="E428">
        <v>0.59399998200000004</v>
      </c>
      <c r="F428">
        <v>1937</v>
      </c>
      <c r="G428">
        <v>0.24109447000000001</v>
      </c>
      <c r="H428">
        <v>1939</v>
      </c>
      <c r="I428">
        <v>0.116554923</v>
      </c>
    </row>
    <row r="429" spans="1:9">
      <c r="A429">
        <v>20</v>
      </c>
      <c r="B429">
        <v>25</v>
      </c>
      <c r="C429">
        <v>3876</v>
      </c>
      <c r="D429">
        <v>0.16718266900000001</v>
      </c>
      <c r="E429">
        <v>0.67199999099999996</v>
      </c>
      <c r="F429">
        <v>1934</v>
      </c>
      <c r="G429">
        <v>0.19596691399999999</v>
      </c>
      <c r="H429">
        <v>1942</v>
      </c>
      <c r="I429">
        <v>0.13851699200000001</v>
      </c>
    </row>
    <row r="430" spans="1:9">
      <c r="A430">
        <v>20</v>
      </c>
      <c r="B430">
        <v>500</v>
      </c>
      <c r="C430">
        <v>3876</v>
      </c>
      <c r="D430">
        <v>0.22729618800000001</v>
      </c>
      <c r="E430">
        <v>0.91799998299999996</v>
      </c>
      <c r="F430">
        <v>1919</v>
      </c>
      <c r="G430">
        <v>0.25742575499999998</v>
      </c>
      <c r="H430">
        <v>1957</v>
      </c>
      <c r="I430">
        <v>0.197751656</v>
      </c>
    </row>
    <row r="431" spans="1:9">
      <c r="A431">
        <v>40</v>
      </c>
      <c r="B431">
        <v>6</v>
      </c>
      <c r="C431">
        <v>2816</v>
      </c>
      <c r="D431">
        <v>0.73863637400000004</v>
      </c>
      <c r="E431">
        <v>0.19499999300000001</v>
      </c>
      <c r="F431">
        <v>1400</v>
      </c>
      <c r="G431">
        <v>0.73357141000000003</v>
      </c>
      <c r="H431">
        <v>1416</v>
      </c>
      <c r="I431">
        <v>0.74364405899999997</v>
      </c>
    </row>
    <row r="432" spans="1:9">
      <c r="A432">
        <v>40</v>
      </c>
      <c r="B432">
        <v>7</v>
      </c>
      <c r="C432">
        <v>3662</v>
      </c>
      <c r="D432">
        <v>0.64855271599999997</v>
      </c>
      <c r="E432">
        <v>0.23700000299999999</v>
      </c>
      <c r="F432">
        <v>1817</v>
      </c>
      <c r="G432">
        <v>0.65217393599999995</v>
      </c>
      <c r="H432">
        <v>1845</v>
      </c>
      <c r="I432">
        <v>0.64498645099999996</v>
      </c>
    </row>
    <row r="433" spans="1:9">
      <c r="A433">
        <v>40</v>
      </c>
      <c r="B433">
        <v>8</v>
      </c>
      <c r="C433">
        <v>3799</v>
      </c>
      <c r="D433">
        <v>0.60357987899999999</v>
      </c>
      <c r="E433">
        <v>0.27000001099999998</v>
      </c>
      <c r="F433">
        <v>1899</v>
      </c>
      <c r="G433">
        <v>0.62875199299999995</v>
      </c>
      <c r="H433">
        <v>1900</v>
      </c>
      <c r="I433">
        <v>0.57842105600000004</v>
      </c>
    </row>
    <row r="434" spans="1:9">
      <c r="A434">
        <v>40</v>
      </c>
      <c r="B434">
        <v>9</v>
      </c>
      <c r="C434">
        <v>3866</v>
      </c>
      <c r="D434">
        <v>0.52741849399999996</v>
      </c>
      <c r="E434">
        <v>0.31099999</v>
      </c>
      <c r="F434">
        <v>1933</v>
      </c>
      <c r="G434">
        <v>0.58665287499999996</v>
      </c>
      <c r="H434">
        <v>1933</v>
      </c>
      <c r="I434">
        <v>0.46818417299999998</v>
      </c>
    </row>
    <row r="435" spans="1:9">
      <c r="A435">
        <v>40</v>
      </c>
      <c r="B435">
        <v>10</v>
      </c>
      <c r="C435">
        <v>3874</v>
      </c>
      <c r="D435">
        <v>0.44837376499999998</v>
      </c>
      <c r="E435">
        <v>0.35499998900000002</v>
      </c>
      <c r="F435">
        <v>1932</v>
      </c>
      <c r="G435">
        <v>0.50828158899999998</v>
      </c>
      <c r="H435">
        <v>1942</v>
      </c>
      <c r="I435">
        <v>0.38877445500000002</v>
      </c>
    </row>
    <row r="436" spans="1:9">
      <c r="A436">
        <v>40</v>
      </c>
      <c r="B436">
        <v>11</v>
      </c>
      <c r="C436">
        <v>3875</v>
      </c>
      <c r="D436">
        <v>0.37754839699999998</v>
      </c>
      <c r="E436">
        <v>0.38899999899999999</v>
      </c>
      <c r="F436">
        <v>1936</v>
      </c>
      <c r="G436">
        <v>0.44628098599999999</v>
      </c>
      <c r="H436">
        <v>1939</v>
      </c>
      <c r="I436">
        <v>0.30892211200000003</v>
      </c>
    </row>
    <row r="437" spans="1:9">
      <c r="A437">
        <v>40</v>
      </c>
      <c r="B437">
        <v>12</v>
      </c>
      <c r="C437">
        <v>3875</v>
      </c>
      <c r="D437">
        <v>0.347870976</v>
      </c>
      <c r="E437">
        <v>0.41699999599999998</v>
      </c>
      <c r="F437">
        <v>1925</v>
      </c>
      <c r="G437">
        <v>0.41662338399999999</v>
      </c>
      <c r="H437">
        <v>1950</v>
      </c>
      <c r="I437">
        <v>0.280000001</v>
      </c>
    </row>
    <row r="438" spans="1:9">
      <c r="A438">
        <v>40</v>
      </c>
      <c r="B438">
        <v>15</v>
      </c>
      <c r="C438">
        <v>3876</v>
      </c>
      <c r="D438">
        <v>0.27038183799999999</v>
      </c>
      <c r="E438">
        <v>0.49099999700000002</v>
      </c>
      <c r="F438">
        <v>1936</v>
      </c>
      <c r="G438">
        <v>0.35485535899999998</v>
      </c>
      <c r="H438">
        <v>1940</v>
      </c>
      <c r="I438">
        <v>0.186082467</v>
      </c>
    </row>
    <row r="439" spans="1:9">
      <c r="A439">
        <v>40</v>
      </c>
      <c r="B439">
        <v>20</v>
      </c>
      <c r="C439">
        <v>3876</v>
      </c>
      <c r="D439">
        <v>0.22265221199999999</v>
      </c>
      <c r="E439">
        <v>0.59399998200000004</v>
      </c>
      <c r="F439">
        <v>1937</v>
      </c>
      <c r="G439">
        <v>0.297883332</v>
      </c>
      <c r="H439">
        <v>1939</v>
      </c>
      <c r="I439">
        <v>0.147498712</v>
      </c>
    </row>
    <row r="440" spans="1:9">
      <c r="A440">
        <v>40</v>
      </c>
      <c r="B440">
        <v>25</v>
      </c>
      <c r="C440">
        <v>3876</v>
      </c>
      <c r="D440">
        <v>0.20743034799999999</v>
      </c>
      <c r="E440">
        <v>0.67199999099999996</v>
      </c>
      <c r="F440">
        <v>1934</v>
      </c>
      <c r="G440">
        <v>0.26111686200000001</v>
      </c>
      <c r="H440">
        <v>1942</v>
      </c>
      <c r="I440">
        <v>0.153964981</v>
      </c>
    </row>
    <row r="441" spans="1:9">
      <c r="A441">
        <v>40</v>
      </c>
      <c r="B441">
        <v>500</v>
      </c>
      <c r="C441">
        <v>3876</v>
      </c>
      <c r="D441">
        <v>0.30030959800000001</v>
      </c>
      <c r="E441">
        <v>0.91799998299999996</v>
      </c>
      <c r="F441">
        <v>1919</v>
      </c>
      <c r="G441">
        <v>0.40489837499999998</v>
      </c>
      <c r="H441">
        <v>1957</v>
      </c>
      <c r="I441">
        <v>0.197751656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"/>
  <sheetViews>
    <sheetView tabSelected="1" topLeftCell="AI1" workbookViewId="0">
      <selection activeCell="AX31" sqref="AX31"/>
    </sheetView>
  </sheetViews>
  <sheetFormatPr baseColWidth="10" defaultRowHeight="15" x14ac:dyDescent="0"/>
  <cols>
    <col min="1" max="1" width="8.5" customWidth="1"/>
    <col min="2" max="2" width="8" customWidth="1"/>
    <col min="3" max="3" width="7.5" customWidth="1"/>
    <col min="4" max="23" width="6.83203125" bestFit="1" customWidth="1"/>
    <col min="24" max="24" width="8.6640625" customWidth="1"/>
    <col min="25" max="33" width="6.83203125" bestFit="1" customWidth="1"/>
    <col min="34" max="34" width="5.33203125" customWidth="1"/>
  </cols>
  <sheetData>
    <row r="1" spans="1:46">
      <c r="D1" t="s">
        <v>134</v>
      </c>
      <c r="AI1" s="52" t="s">
        <v>135</v>
      </c>
      <c r="AJ1" s="52"/>
      <c r="AK1" s="52"/>
      <c r="AL1" s="53" t="s">
        <v>136</v>
      </c>
      <c r="AM1" s="53"/>
      <c r="AN1" s="53"/>
      <c r="AO1" s="2" t="s">
        <v>137</v>
      </c>
      <c r="AP1" s="2"/>
      <c r="AQ1" s="2"/>
      <c r="AR1" s="54" t="s">
        <v>138</v>
      </c>
      <c r="AS1" s="54"/>
      <c r="AT1" s="54"/>
    </row>
    <row r="2" spans="1:46">
      <c r="A2" t="s">
        <v>131</v>
      </c>
      <c r="B2" t="s">
        <v>132</v>
      </c>
      <c r="C2" t="s">
        <v>133</v>
      </c>
      <c r="D2" s="3" t="s">
        <v>32</v>
      </c>
      <c r="E2" s="3" t="s">
        <v>32</v>
      </c>
      <c r="F2" s="3" t="s">
        <v>32</v>
      </c>
      <c r="G2" s="3" t="s">
        <v>32</v>
      </c>
      <c r="H2" s="3" t="s">
        <v>32</v>
      </c>
      <c r="I2" s="3" t="s">
        <v>32</v>
      </c>
      <c r="J2" s="3" t="s">
        <v>32</v>
      </c>
      <c r="K2" s="3" t="s">
        <v>32</v>
      </c>
      <c r="L2" s="3" t="s">
        <v>32</v>
      </c>
      <c r="M2" s="3" t="s">
        <v>32</v>
      </c>
      <c r="N2" s="51" t="s">
        <v>33</v>
      </c>
      <c r="O2" s="51" t="s">
        <v>33</v>
      </c>
      <c r="P2" s="51" t="s">
        <v>33</v>
      </c>
      <c r="Q2" s="51" t="s">
        <v>33</v>
      </c>
      <c r="R2" s="51" t="s">
        <v>33</v>
      </c>
      <c r="S2" s="51" t="s">
        <v>33</v>
      </c>
      <c r="T2" s="51" t="s">
        <v>33</v>
      </c>
      <c r="U2" s="51" t="s">
        <v>33</v>
      </c>
      <c r="V2" s="51" t="s">
        <v>33</v>
      </c>
      <c r="W2" s="51" t="s">
        <v>33</v>
      </c>
      <c r="X2" s="1" t="s">
        <v>34</v>
      </c>
      <c r="Y2" s="1" t="s">
        <v>34</v>
      </c>
      <c r="Z2" s="1" t="s">
        <v>34</v>
      </c>
      <c r="AA2" s="1" t="s">
        <v>34</v>
      </c>
      <c r="AB2" s="1" t="s">
        <v>34</v>
      </c>
      <c r="AC2" s="1" t="s">
        <v>34</v>
      </c>
      <c r="AD2" s="1" t="s">
        <v>34</v>
      </c>
      <c r="AE2" s="1" t="s">
        <v>34</v>
      </c>
      <c r="AF2" s="1" t="s">
        <v>34</v>
      </c>
      <c r="AG2" s="1" t="s">
        <v>34</v>
      </c>
      <c r="AI2" s="1" t="s">
        <v>32</v>
      </c>
      <c r="AJ2" s="1" t="s">
        <v>33</v>
      </c>
      <c r="AK2" s="1" t="s">
        <v>34</v>
      </c>
      <c r="AL2" s="1" t="s">
        <v>32</v>
      </c>
      <c r="AM2" s="1" t="s">
        <v>33</v>
      </c>
      <c r="AN2" s="1" t="s">
        <v>34</v>
      </c>
      <c r="AO2" s="1" t="s">
        <v>32</v>
      </c>
      <c r="AP2" s="1" t="s">
        <v>33</v>
      </c>
      <c r="AQ2" s="1" t="s">
        <v>34</v>
      </c>
      <c r="AR2" s="1" t="s">
        <v>32</v>
      </c>
      <c r="AS2" s="1" t="s">
        <v>33</v>
      </c>
      <c r="AT2" s="1" t="s">
        <v>34</v>
      </c>
    </row>
    <row r="3" spans="1:46">
      <c r="A3" t="s">
        <v>63</v>
      </c>
      <c r="B3" t="s">
        <v>64</v>
      </c>
      <c r="C3">
        <v>193</v>
      </c>
      <c r="D3" s="35">
        <v>0.121</v>
      </c>
      <c r="E3" s="35">
        <v>4.3999999999999997E-2</v>
      </c>
      <c r="F3" s="35">
        <v>0.14299999999999999</v>
      </c>
      <c r="G3" s="35">
        <v>0.19800000000000001</v>
      </c>
      <c r="H3" s="35">
        <v>5.5E-2</v>
      </c>
      <c r="I3" s="35">
        <v>0.14299999999999999</v>
      </c>
      <c r="J3" s="35">
        <v>0.13200000000000001</v>
      </c>
      <c r="K3" s="35">
        <v>7.6999999999999999E-2</v>
      </c>
      <c r="L3" s="35">
        <v>0.13200000000000001</v>
      </c>
      <c r="M3" s="35">
        <v>7.6999999999999999E-2</v>
      </c>
      <c r="N3" s="35">
        <v>0.47799999999999998</v>
      </c>
      <c r="O3" s="35">
        <v>0.45600000000000002</v>
      </c>
      <c r="P3" s="35">
        <v>0.5</v>
      </c>
      <c r="Q3" s="35">
        <v>0.47799999999999998</v>
      </c>
      <c r="R3" s="35">
        <v>0.45100000000000001</v>
      </c>
      <c r="S3" s="35">
        <v>0.48899999999999999</v>
      </c>
      <c r="T3" s="35">
        <v>0.40100000000000002</v>
      </c>
      <c r="U3" s="35">
        <v>0.46200000000000002</v>
      </c>
      <c r="V3" s="35">
        <v>0.45100000000000001</v>
      </c>
      <c r="W3" s="35">
        <v>0.44</v>
      </c>
      <c r="X3" s="35">
        <v>0.81899999999999995</v>
      </c>
      <c r="Y3" s="35">
        <v>0.74199999999999999</v>
      </c>
      <c r="Z3" s="35">
        <v>0.78</v>
      </c>
      <c r="AA3" s="35">
        <v>0.72499999999999998</v>
      </c>
      <c r="AB3" s="35">
        <v>0.76400000000000001</v>
      </c>
      <c r="AC3" s="35">
        <v>0.76400000000000001</v>
      </c>
      <c r="AD3" s="35">
        <v>0.76400000000000001</v>
      </c>
      <c r="AE3" s="35">
        <v>0.76900000000000002</v>
      </c>
      <c r="AF3" s="35">
        <v>0.747</v>
      </c>
      <c r="AG3" s="35">
        <v>0.71399999999999997</v>
      </c>
      <c r="AH3" t="s">
        <v>112</v>
      </c>
      <c r="AI3" s="4">
        <f>AVERAGE(D3:M3)</f>
        <v>0.11219999999999999</v>
      </c>
      <c r="AJ3" s="4">
        <f>AVERAGE(N3:W3)</f>
        <v>0.46060000000000006</v>
      </c>
      <c r="AK3" s="4">
        <f>AVERAGE(X3:AG3)</f>
        <v>0.75880000000000014</v>
      </c>
      <c r="AL3" s="4">
        <f>STDEV(D3:M3)/SQRT(10)</f>
        <v>1.5100257540114277E-2</v>
      </c>
      <c r="AM3" s="4">
        <f>STDEV(Q3:Z3)/SQRT(10)</f>
        <v>5.0843998881108979E-2</v>
      </c>
      <c r="AN3" s="4">
        <f>STDEV(X3:AG3)/SQRT(10)</f>
        <v>9.3271408028160249E-3</v>
      </c>
      <c r="AO3">
        <f>AI3*$C3</f>
        <v>21.654599999999999</v>
      </c>
      <c r="AP3">
        <f t="shared" ref="AP3:AR3" si="0">AJ3*$C3</f>
        <v>88.895800000000008</v>
      </c>
      <c r="AQ3">
        <f t="shared" si="0"/>
        <v>146.44840000000002</v>
      </c>
      <c r="AR3">
        <f t="shared" si="0"/>
        <v>2.9143497052420555</v>
      </c>
      <c r="AS3">
        <f t="shared" ref="AS3" si="1">AM3*$C3</f>
        <v>9.8128917840540328</v>
      </c>
      <c r="AT3">
        <f t="shared" ref="AT3" si="2">AN3*$C3</f>
        <v>1.8001381749434928</v>
      </c>
    </row>
    <row r="4" spans="1:46">
      <c r="A4" t="s">
        <v>57</v>
      </c>
      <c r="B4" t="s">
        <v>58</v>
      </c>
      <c r="C4">
        <v>130</v>
      </c>
      <c r="D4" s="35">
        <v>0.14799999999999999</v>
      </c>
      <c r="E4" s="35">
        <v>0.16400000000000001</v>
      </c>
      <c r="F4" s="35">
        <v>0.13100000000000001</v>
      </c>
      <c r="G4" s="35">
        <v>0.14799999999999999</v>
      </c>
      <c r="H4" s="35">
        <v>0.16400000000000001</v>
      </c>
      <c r="I4" s="35">
        <v>0.115</v>
      </c>
      <c r="J4" s="35">
        <v>0.13100000000000001</v>
      </c>
      <c r="K4" s="35">
        <v>4.9000000000000002E-2</v>
      </c>
      <c r="L4" s="35">
        <v>9.8000000000000004E-2</v>
      </c>
      <c r="M4" s="35">
        <v>0.115</v>
      </c>
      <c r="N4" s="35">
        <v>0.40699999999999997</v>
      </c>
      <c r="O4" s="35">
        <v>0.42299999999999999</v>
      </c>
      <c r="P4" s="35">
        <v>0.35</v>
      </c>
      <c r="Q4" s="35">
        <v>0.43099999999999999</v>
      </c>
      <c r="R4" s="35">
        <v>0.42299999999999999</v>
      </c>
      <c r="S4" s="35">
        <v>0.39</v>
      </c>
      <c r="T4" s="35">
        <v>0.40699999999999997</v>
      </c>
      <c r="U4" s="35">
        <v>0.41499999999999998</v>
      </c>
      <c r="V4" s="35">
        <v>0.39</v>
      </c>
      <c r="W4" s="35">
        <v>0.41499999999999998</v>
      </c>
      <c r="X4" s="35">
        <v>0.66700000000000004</v>
      </c>
      <c r="Y4" s="35">
        <v>0.66700000000000004</v>
      </c>
      <c r="Z4" s="35">
        <v>0.67500000000000004</v>
      </c>
      <c r="AA4" s="35">
        <v>0.65</v>
      </c>
      <c r="AB4" s="35">
        <v>0.66700000000000004</v>
      </c>
      <c r="AC4" s="35">
        <v>0.67500000000000004</v>
      </c>
      <c r="AD4" s="35">
        <v>0.61</v>
      </c>
      <c r="AE4" s="35">
        <v>0.65900000000000003</v>
      </c>
      <c r="AF4" s="35">
        <v>0.69099999999999995</v>
      </c>
      <c r="AG4" s="35">
        <v>0.65</v>
      </c>
      <c r="AH4" t="s">
        <v>112</v>
      </c>
      <c r="AI4" s="4">
        <f t="shared" ref="AI4:AI22" si="3">AVERAGE(D4:M4)</f>
        <v>0.1263</v>
      </c>
      <c r="AJ4" s="4">
        <f t="shared" ref="AJ4:AJ22" si="4">AVERAGE(N4:W4)</f>
        <v>0.40510000000000002</v>
      </c>
      <c r="AK4" s="4">
        <f t="shared" ref="AK4:AK22" si="5">AVERAGE(X4:AG4)</f>
        <v>0.66110000000000002</v>
      </c>
      <c r="AL4" s="4">
        <f t="shared" ref="AL4:AL22" si="6">STDEV(D4:M4)/SQRT(10)</f>
        <v>1.0984888610167056E-2</v>
      </c>
      <c r="AM4" s="4">
        <f t="shared" ref="AM4:AM22" si="7">STDEV(Q4:Z4)/SQRT(10)</f>
        <v>3.985417864610382E-2</v>
      </c>
      <c r="AN4" s="4">
        <f t="shared" ref="AN4:AN22" si="8">STDEV(X4:AG4)/SQRT(10)</f>
        <v>6.8693360507241005E-3</v>
      </c>
      <c r="AO4">
        <f t="shared" ref="AO4:AO22" si="9">AI4*$C4</f>
        <v>16.419</v>
      </c>
      <c r="AP4">
        <f t="shared" ref="AP4:AP22" si="10">AJ4*$C4</f>
        <v>52.663000000000004</v>
      </c>
      <c r="AQ4">
        <f t="shared" ref="AQ4:AQ22" si="11">AK4*$C4</f>
        <v>85.942999999999998</v>
      </c>
      <c r="AR4">
        <f t="shared" ref="AR4:AR22" si="12">AL4*$C4</f>
        <v>1.4280355193217174</v>
      </c>
      <c r="AS4">
        <f t="shared" ref="AS4:AS22" si="13">AM4*$C4</f>
        <v>5.1810432239934965</v>
      </c>
      <c r="AT4">
        <f t="shared" ref="AT4:AT22" si="14">AN4*$C4</f>
        <v>0.89301368659413305</v>
      </c>
    </row>
    <row r="5" spans="1:46">
      <c r="A5" t="s">
        <v>113</v>
      </c>
      <c r="B5" t="s">
        <v>50</v>
      </c>
      <c r="C5">
        <v>290</v>
      </c>
      <c r="D5" s="35">
        <v>9.4E-2</v>
      </c>
      <c r="E5" s="35">
        <v>0.122</v>
      </c>
      <c r="F5" s="35">
        <v>0.115</v>
      </c>
      <c r="G5" s="35">
        <v>0.122</v>
      </c>
      <c r="H5" s="35">
        <v>0.16500000000000001</v>
      </c>
      <c r="I5" s="35">
        <v>0.122</v>
      </c>
      <c r="J5" s="35">
        <v>0.151</v>
      </c>
      <c r="K5" s="35">
        <v>0.151</v>
      </c>
      <c r="L5" s="35">
        <v>0.13700000000000001</v>
      </c>
      <c r="M5" s="35">
        <v>0.122</v>
      </c>
      <c r="N5" s="35">
        <v>0.22700000000000001</v>
      </c>
      <c r="O5" s="35">
        <v>0.19400000000000001</v>
      </c>
      <c r="P5" s="35">
        <v>0.216</v>
      </c>
      <c r="Q5" s="35">
        <v>0.216</v>
      </c>
      <c r="R5" s="35">
        <v>0.219</v>
      </c>
      <c r="S5" s="35">
        <v>0.21199999999999999</v>
      </c>
      <c r="T5" s="35">
        <v>0.219</v>
      </c>
      <c r="U5" s="35">
        <v>0.20499999999999999</v>
      </c>
      <c r="V5" s="35">
        <v>0.20100000000000001</v>
      </c>
      <c r="W5" s="35">
        <v>0.216</v>
      </c>
      <c r="X5" s="35">
        <v>0.53600000000000003</v>
      </c>
      <c r="Y5" s="35">
        <v>0.53200000000000003</v>
      </c>
      <c r="Z5" s="35">
        <v>0.55400000000000005</v>
      </c>
      <c r="AA5" s="35">
        <v>0.57599999999999996</v>
      </c>
      <c r="AB5" s="35">
        <v>0.49299999999999999</v>
      </c>
      <c r="AC5" s="35">
        <v>0.51400000000000001</v>
      </c>
      <c r="AD5" s="35">
        <v>0.496</v>
      </c>
      <c r="AE5" s="35">
        <v>0.47799999999999998</v>
      </c>
      <c r="AF5" s="35">
        <v>0.48899999999999999</v>
      </c>
      <c r="AG5" s="35">
        <v>0.60399999999999998</v>
      </c>
      <c r="AH5" t="s">
        <v>112</v>
      </c>
      <c r="AI5" s="4">
        <f t="shared" si="3"/>
        <v>0.13010000000000002</v>
      </c>
      <c r="AJ5" s="4">
        <f t="shared" si="4"/>
        <v>0.21250000000000005</v>
      </c>
      <c r="AK5" s="4">
        <f t="shared" si="5"/>
        <v>0.5272</v>
      </c>
      <c r="AL5" s="4">
        <f t="shared" si="6"/>
        <v>6.6105135117393455E-3</v>
      </c>
      <c r="AM5" s="4">
        <f t="shared" si="7"/>
        <v>5.018078428154657E-2</v>
      </c>
      <c r="AN5" s="4">
        <f t="shared" si="8"/>
        <v>1.3036529872290061E-2</v>
      </c>
      <c r="AO5">
        <f t="shared" si="9"/>
        <v>37.729000000000006</v>
      </c>
      <c r="AP5">
        <f t="shared" si="10"/>
        <v>61.625000000000014</v>
      </c>
      <c r="AQ5">
        <f t="shared" si="11"/>
        <v>152.88800000000001</v>
      </c>
      <c r="AR5">
        <f t="shared" si="12"/>
        <v>1.9170489184044102</v>
      </c>
      <c r="AS5">
        <f t="shared" si="13"/>
        <v>14.552427441648506</v>
      </c>
      <c r="AT5">
        <f t="shared" si="14"/>
        <v>3.7805936629641179</v>
      </c>
    </row>
    <row r="6" spans="1:46">
      <c r="A6" t="s">
        <v>114</v>
      </c>
      <c r="B6" t="s">
        <v>44</v>
      </c>
      <c r="C6">
        <v>314</v>
      </c>
      <c r="D6" s="35">
        <v>0.51300000000000001</v>
      </c>
      <c r="E6" s="35">
        <v>0.39700000000000002</v>
      </c>
      <c r="F6" s="35">
        <v>0.52600000000000002</v>
      </c>
      <c r="G6" s="35">
        <v>0.49399999999999999</v>
      </c>
      <c r="H6" s="35">
        <v>0.42299999999999999</v>
      </c>
      <c r="I6" s="35">
        <v>0.59</v>
      </c>
      <c r="J6" s="35">
        <v>0.5</v>
      </c>
      <c r="K6" s="35">
        <v>0.41699999999999998</v>
      </c>
      <c r="L6" s="35">
        <v>0.51300000000000001</v>
      </c>
      <c r="M6" s="35">
        <v>0.50600000000000001</v>
      </c>
      <c r="N6" s="35">
        <v>0.38500000000000001</v>
      </c>
      <c r="O6" s="35">
        <v>0.38100000000000001</v>
      </c>
      <c r="P6" s="35">
        <v>0.40400000000000003</v>
      </c>
      <c r="Q6" s="35">
        <v>0.40699999999999997</v>
      </c>
      <c r="R6" s="35">
        <v>0.34599999999999997</v>
      </c>
      <c r="S6" s="35">
        <v>0.38100000000000001</v>
      </c>
      <c r="T6" s="35">
        <v>0.378</v>
      </c>
      <c r="U6" s="35">
        <v>0.378</v>
      </c>
      <c r="V6" s="35">
        <v>0.40400000000000003</v>
      </c>
      <c r="W6" s="35">
        <v>0.378</v>
      </c>
      <c r="X6" s="35">
        <v>0.52600000000000002</v>
      </c>
      <c r="Y6" s="35">
        <v>0.52900000000000003</v>
      </c>
      <c r="Z6" s="35">
        <v>0.55100000000000005</v>
      </c>
      <c r="AA6" s="35">
        <v>0.51900000000000002</v>
      </c>
      <c r="AB6" s="35">
        <v>0.53800000000000003</v>
      </c>
      <c r="AC6" s="35">
        <v>0.53500000000000003</v>
      </c>
      <c r="AD6" s="35">
        <v>0.56699999999999995</v>
      </c>
      <c r="AE6" s="35">
        <v>0.497</v>
      </c>
      <c r="AF6" s="35">
        <v>0.58699999999999997</v>
      </c>
      <c r="AG6" s="35">
        <v>0.57399999999999995</v>
      </c>
      <c r="AH6" t="s">
        <v>112</v>
      </c>
      <c r="AI6" s="4">
        <f t="shared" si="3"/>
        <v>0.48789999999999994</v>
      </c>
      <c r="AJ6" s="4">
        <f t="shared" si="4"/>
        <v>0.38420000000000004</v>
      </c>
      <c r="AK6" s="4">
        <f t="shared" si="5"/>
        <v>0.5423</v>
      </c>
      <c r="AL6" s="4">
        <f t="shared" si="6"/>
        <v>1.8603733197637824E-2</v>
      </c>
      <c r="AM6" s="4">
        <f t="shared" si="7"/>
        <v>2.4125505176057913E-2</v>
      </c>
      <c r="AN6" s="4">
        <f t="shared" si="8"/>
        <v>8.6910554275326252E-3</v>
      </c>
      <c r="AO6">
        <f t="shared" si="9"/>
        <v>153.20059999999998</v>
      </c>
      <c r="AP6">
        <f t="shared" si="10"/>
        <v>120.63880000000002</v>
      </c>
      <c r="AQ6">
        <f t="shared" si="11"/>
        <v>170.28219999999999</v>
      </c>
      <c r="AR6">
        <f t="shared" si="12"/>
        <v>5.841572224058277</v>
      </c>
      <c r="AS6">
        <f t="shared" si="13"/>
        <v>7.5754086252821846</v>
      </c>
      <c r="AT6">
        <f t="shared" si="14"/>
        <v>2.7289914042452441</v>
      </c>
    </row>
    <row r="7" spans="1:46">
      <c r="A7" t="s">
        <v>115</v>
      </c>
      <c r="B7" t="s">
        <v>60</v>
      </c>
      <c r="C7">
        <v>75</v>
      </c>
      <c r="D7" s="35">
        <v>0.40600000000000003</v>
      </c>
      <c r="E7" s="35">
        <v>0.34399999999999997</v>
      </c>
      <c r="F7" s="35">
        <v>0.625</v>
      </c>
      <c r="G7" s="35">
        <v>0.28100000000000003</v>
      </c>
      <c r="H7" s="35">
        <v>0.34399999999999997</v>
      </c>
      <c r="I7" s="35">
        <v>0.40600000000000003</v>
      </c>
      <c r="J7" s="35">
        <v>0.65600000000000003</v>
      </c>
      <c r="K7" s="35">
        <v>0.5</v>
      </c>
      <c r="L7" s="35">
        <v>0.28100000000000003</v>
      </c>
      <c r="M7" s="35">
        <v>0.25</v>
      </c>
      <c r="N7" s="35">
        <v>0.54700000000000004</v>
      </c>
      <c r="O7" s="35">
        <v>0.60899999999999999</v>
      </c>
      <c r="P7" s="35">
        <v>0.54700000000000004</v>
      </c>
      <c r="Q7" s="35">
        <v>0.59399999999999997</v>
      </c>
      <c r="R7" s="35">
        <v>0.57799999999999996</v>
      </c>
      <c r="S7" s="35">
        <v>0.56200000000000006</v>
      </c>
      <c r="T7" s="35">
        <v>0.65600000000000003</v>
      </c>
      <c r="U7" s="35">
        <v>0.60899999999999999</v>
      </c>
      <c r="V7" s="35">
        <v>0.54700000000000004</v>
      </c>
      <c r="W7" s="35">
        <v>0.57799999999999996</v>
      </c>
      <c r="X7" s="35">
        <v>0.82799999999999996</v>
      </c>
      <c r="Y7" s="35">
        <v>0.76600000000000001</v>
      </c>
      <c r="Z7" s="35">
        <v>0.76600000000000001</v>
      </c>
      <c r="AA7" s="35">
        <v>0.76600000000000001</v>
      </c>
      <c r="AB7" s="35">
        <v>0.70299999999999996</v>
      </c>
      <c r="AC7" s="35">
        <v>0.79700000000000004</v>
      </c>
      <c r="AD7" s="35">
        <v>0.73399999999999999</v>
      </c>
      <c r="AE7" s="35">
        <v>0.79700000000000004</v>
      </c>
      <c r="AF7" s="35">
        <v>0.79700000000000004</v>
      </c>
      <c r="AG7" s="35">
        <v>0.84399999999999997</v>
      </c>
      <c r="AH7" t="s">
        <v>112</v>
      </c>
      <c r="AI7" s="4">
        <f t="shared" si="3"/>
        <v>0.4093</v>
      </c>
      <c r="AJ7" s="4">
        <f t="shared" si="4"/>
        <v>0.5827</v>
      </c>
      <c r="AK7" s="4">
        <f t="shared" si="5"/>
        <v>0.77979999999999994</v>
      </c>
      <c r="AL7" s="4">
        <f t="shared" si="6"/>
        <v>4.5026177571127118E-2</v>
      </c>
      <c r="AM7" s="4">
        <f t="shared" si="7"/>
        <v>3.1997291552046427E-2</v>
      </c>
      <c r="AN7" s="4">
        <f t="shared" si="8"/>
        <v>1.3291434167245545E-2</v>
      </c>
      <c r="AO7">
        <f t="shared" si="9"/>
        <v>30.697499999999998</v>
      </c>
      <c r="AP7">
        <f t="shared" si="10"/>
        <v>43.702500000000001</v>
      </c>
      <c r="AQ7">
        <f t="shared" si="11"/>
        <v>58.484999999999992</v>
      </c>
      <c r="AR7">
        <f t="shared" si="12"/>
        <v>3.3769633178345337</v>
      </c>
      <c r="AS7">
        <f t="shared" si="13"/>
        <v>2.3997968664034821</v>
      </c>
      <c r="AT7">
        <f t="shared" si="14"/>
        <v>0.99685756254341584</v>
      </c>
    </row>
    <row r="8" spans="1:46">
      <c r="A8" t="s">
        <v>116</v>
      </c>
      <c r="B8" t="s">
        <v>66</v>
      </c>
      <c r="C8">
        <v>125</v>
      </c>
      <c r="D8" s="35">
        <v>0.154</v>
      </c>
      <c r="E8" s="35">
        <v>0.13500000000000001</v>
      </c>
      <c r="F8" s="35">
        <v>7.6999999999999999E-2</v>
      </c>
      <c r="G8" s="35">
        <v>0.115</v>
      </c>
      <c r="H8" s="35">
        <v>3.7999999999999999E-2</v>
      </c>
      <c r="I8" s="35">
        <v>5.8000000000000003E-2</v>
      </c>
      <c r="J8" s="35">
        <v>7.6999999999999999E-2</v>
      </c>
      <c r="K8" s="35">
        <v>0.192</v>
      </c>
      <c r="L8" s="35">
        <v>0.115</v>
      </c>
      <c r="M8" s="35">
        <v>9.6000000000000002E-2</v>
      </c>
      <c r="N8" s="35">
        <v>0.39800000000000002</v>
      </c>
      <c r="O8" s="35">
        <v>0.35</v>
      </c>
      <c r="P8" s="35">
        <v>0.45600000000000002</v>
      </c>
      <c r="Q8" s="35">
        <v>0.41699999999999998</v>
      </c>
      <c r="R8" s="35">
        <v>0.39800000000000002</v>
      </c>
      <c r="S8" s="35">
        <v>0.35899999999999999</v>
      </c>
      <c r="T8" s="35">
        <v>0.437</v>
      </c>
      <c r="U8" s="35">
        <v>0.437</v>
      </c>
      <c r="V8" s="35">
        <v>0.39800000000000002</v>
      </c>
      <c r="W8" s="35">
        <v>0.48499999999999999</v>
      </c>
      <c r="X8" s="35">
        <v>0.72799999999999998</v>
      </c>
      <c r="Y8" s="35">
        <v>0.66</v>
      </c>
      <c r="Z8" s="35">
        <v>0.68</v>
      </c>
      <c r="AA8" s="35">
        <v>0.69899999999999995</v>
      </c>
      <c r="AB8" s="35">
        <v>0.66</v>
      </c>
      <c r="AC8" s="35">
        <v>0.71799999999999997</v>
      </c>
      <c r="AD8" s="35">
        <v>0.64100000000000001</v>
      </c>
      <c r="AE8" s="35">
        <v>0.76700000000000002</v>
      </c>
      <c r="AF8" s="35">
        <v>0.71799999999999997</v>
      </c>
      <c r="AG8" s="35">
        <v>0.66</v>
      </c>
      <c r="AH8" t="s">
        <v>112</v>
      </c>
      <c r="AI8" s="4">
        <f t="shared" si="3"/>
        <v>0.10570000000000002</v>
      </c>
      <c r="AJ8" s="4">
        <f t="shared" si="4"/>
        <v>0.41349999999999998</v>
      </c>
      <c r="AK8" s="4">
        <f t="shared" si="5"/>
        <v>0.69310000000000005</v>
      </c>
      <c r="AL8" s="4">
        <f t="shared" si="6"/>
        <v>1.4686388255796573E-2</v>
      </c>
      <c r="AM8" s="4">
        <f t="shared" si="7"/>
        <v>4.2911394498172453E-2</v>
      </c>
      <c r="AN8" s="4">
        <f t="shared" si="8"/>
        <v>1.2528589527778272E-2</v>
      </c>
      <c r="AO8">
        <f t="shared" si="9"/>
        <v>13.212500000000002</v>
      </c>
      <c r="AP8">
        <f t="shared" si="10"/>
        <v>51.6875</v>
      </c>
      <c r="AQ8">
        <f t="shared" si="11"/>
        <v>86.637500000000003</v>
      </c>
      <c r="AR8">
        <f t="shared" si="12"/>
        <v>1.8357985319745715</v>
      </c>
      <c r="AS8">
        <f t="shared" si="13"/>
        <v>5.363924312271557</v>
      </c>
      <c r="AT8">
        <f t="shared" si="14"/>
        <v>1.5660736909722841</v>
      </c>
    </row>
    <row r="9" spans="1:46">
      <c r="A9" t="s">
        <v>117</v>
      </c>
      <c r="B9" t="s">
        <v>72</v>
      </c>
      <c r="C9">
        <v>317</v>
      </c>
      <c r="D9" s="35">
        <v>0.5</v>
      </c>
      <c r="E9" s="35">
        <v>0.47399999999999998</v>
      </c>
      <c r="F9" s="35">
        <v>0.46100000000000002</v>
      </c>
      <c r="G9" s="35">
        <v>0.36799999999999999</v>
      </c>
      <c r="H9" s="35">
        <v>0.441</v>
      </c>
      <c r="I9" s="35">
        <v>0.5</v>
      </c>
      <c r="J9" s="35">
        <v>0.52600000000000002</v>
      </c>
      <c r="K9" s="35">
        <v>0.42099999999999999</v>
      </c>
      <c r="L9" s="35">
        <v>0.51300000000000001</v>
      </c>
      <c r="M9" s="35">
        <v>0.53300000000000003</v>
      </c>
      <c r="N9" s="35">
        <v>0.52100000000000002</v>
      </c>
      <c r="O9" s="35">
        <v>0.49199999999999999</v>
      </c>
      <c r="P9" s="35">
        <v>0.47499999999999998</v>
      </c>
      <c r="Q9" s="35">
        <v>0.505</v>
      </c>
      <c r="R9" s="35">
        <v>0.53400000000000003</v>
      </c>
      <c r="S9" s="35">
        <v>0.53100000000000003</v>
      </c>
      <c r="T9" s="35">
        <v>0.502</v>
      </c>
      <c r="U9" s="35">
        <v>0.53800000000000003</v>
      </c>
      <c r="V9" s="35">
        <v>0.52500000000000002</v>
      </c>
      <c r="W9" s="35">
        <v>0.54400000000000004</v>
      </c>
      <c r="X9" s="35">
        <v>0.61599999999999999</v>
      </c>
      <c r="Y9" s="35">
        <v>0.68200000000000005</v>
      </c>
      <c r="Z9" s="35">
        <v>0.67500000000000004</v>
      </c>
      <c r="AA9" s="35">
        <v>0.626</v>
      </c>
      <c r="AB9" s="35">
        <v>0.68200000000000005</v>
      </c>
      <c r="AC9" s="35">
        <v>0.68500000000000005</v>
      </c>
      <c r="AD9" s="35">
        <v>0.69799999999999995</v>
      </c>
      <c r="AE9" s="35">
        <v>0.70199999999999996</v>
      </c>
      <c r="AF9" s="35">
        <v>0.65200000000000002</v>
      </c>
      <c r="AG9" s="35">
        <v>0.60299999999999998</v>
      </c>
      <c r="AH9" t="s">
        <v>112</v>
      </c>
      <c r="AI9" s="4">
        <f t="shared" si="3"/>
        <v>0.47370000000000001</v>
      </c>
      <c r="AJ9" s="4">
        <f t="shared" si="4"/>
        <v>0.51670000000000016</v>
      </c>
      <c r="AK9" s="4">
        <f t="shared" si="5"/>
        <v>0.66209999999999991</v>
      </c>
      <c r="AL9" s="4">
        <f t="shared" si="6"/>
        <v>1.645198400734035E-2</v>
      </c>
      <c r="AM9" s="4">
        <f t="shared" si="7"/>
        <v>2.1303520835767951E-2</v>
      </c>
      <c r="AN9" s="4">
        <f t="shared" si="8"/>
        <v>1.1248160343412212E-2</v>
      </c>
      <c r="AO9">
        <f t="shared" si="9"/>
        <v>150.16290000000001</v>
      </c>
      <c r="AP9">
        <f t="shared" si="10"/>
        <v>163.79390000000006</v>
      </c>
      <c r="AQ9">
        <f t="shared" si="11"/>
        <v>209.88569999999999</v>
      </c>
      <c r="AR9">
        <f t="shared" si="12"/>
        <v>5.2152789303268907</v>
      </c>
      <c r="AS9">
        <f t="shared" si="13"/>
        <v>6.7532161049384403</v>
      </c>
      <c r="AT9">
        <f t="shared" si="14"/>
        <v>3.5656668288616711</v>
      </c>
    </row>
    <row r="10" spans="1:46">
      <c r="A10" t="s">
        <v>118</v>
      </c>
      <c r="B10" t="s">
        <v>52</v>
      </c>
      <c r="C10">
        <v>83</v>
      </c>
      <c r="D10" s="35">
        <v>0.35899999999999999</v>
      </c>
      <c r="E10" s="35">
        <v>0.128</v>
      </c>
      <c r="F10" s="35">
        <v>0.51300000000000001</v>
      </c>
      <c r="G10" s="35">
        <v>0.35899999999999999</v>
      </c>
      <c r="H10" s="35">
        <v>0.48699999999999999</v>
      </c>
      <c r="I10" s="35">
        <v>0.308</v>
      </c>
      <c r="J10" s="35">
        <v>0.35899999999999999</v>
      </c>
      <c r="K10" s="35">
        <v>0.48699999999999999</v>
      </c>
      <c r="L10" s="35">
        <v>0.308</v>
      </c>
      <c r="M10" s="35">
        <v>0.308</v>
      </c>
      <c r="N10" s="35">
        <v>0.436</v>
      </c>
      <c r="O10" s="35">
        <v>0.372</v>
      </c>
      <c r="P10" s="35">
        <v>0.38500000000000001</v>
      </c>
      <c r="Q10" s="35">
        <v>0.35899999999999999</v>
      </c>
      <c r="R10" s="35">
        <v>0.46200000000000002</v>
      </c>
      <c r="S10" s="35">
        <v>0.39700000000000002</v>
      </c>
      <c r="T10" s="35">
        <v>0.39700000000000002</v>
      </c>
      <c r="U10" s="35">
        <v>0.39700000000000002</v>
      </c>
      <c r="V10" s="35">
        <v>0.46200000000000002</v>
      </c>
      <c r="W10" s="35">
        <v>0.42299999999999999</v>
      </c>
      <c r="X10" s="35">
        <v>0.65400000000000003</v>
      </c>
      <c r="Y10" s="35">
        <v>0.67900000000000005</v>
      </c>
      <c r="Z10" s="35">
        <v>0.64100000000000001</v>
      </c>
      <c r="AA10" s="35">
        <v>0.60299999999999998</v>
      </c>
      <c r="AB10" s="35">
        <v>0.78200000000000003</v>
      </c>
      <c r="AC10" s="35">
        <v>0.80800000000000005</v>
      </c>
      <c r="AD10" s="35">
        <v>0.74399999999999999</v>
      </c>
      <c r="AE10" s="35">
        <v>0.66700000000000004</v>
      </c>
      <c r="AF10" s="35">
        <v>0.69199999999999995</v>
      </c>
      <c r="AG10" s="35">
        <v>0.57699999999999996</v>
      </c>
      <c r="AH10" t="s">
        <v>112</v>
      </c>
      <c r="AI10" s="4">
        <f t="shared" si="3"/>
        <v>0.36159999999999998</v>
      </c>
      <c r="AJ10" s="4">
        <f t="shared" si="4"/>
        <v>0.40900000000000009</v>
      </c>
      <c r="AK10" s="4">
        <f t="shared" si="5"/>
        <v>0.68469999999999998</v>
      </c>
      <c r="AL10" s="4">
        <f t="shared" si="6"/>
        <v>3.6144832118698435E-2</v>
      </c>
      <c r="AM10" s="4">
        <f t="shared" si="7"/>
        <v>3.8657886934262364E-2</v>
      </c>
      <c r="AN10" s="4">
        <f t="shared" si="8"/>
        <v>2.3502269393968839E-2</v>
      </c>
      <c r="AO10">
        <f t="shared" si="9"/>
        <v>30.012799999999999</v>
      </c>
      <c r="AP10">
        <f t="shared" si="10"/>
        <v>33.94700000000001</v>
      </c>
      <c r="AQ10">
        <f t="shared" si="11"/>
        <v>56.830099999999995</v>
      </c>
      <c r="AR10">
        <f t="shared" si="12"/>
        <v>3.0000210658519699</v>
      </c>
      <c r="AS10">
        <f t="shared" si="13"/>
        <v>3.2086046155437762</v>
      </c>
      <c r="AT10">
        <f t="shared" si="14"/>
        <v>1.9506883596994136</v>
      </c>
    </row>
    <row r="11" spans="1:46">
      <c r="A11" t="s">
        <v>119</v>
      </c>
      <c r="B11" t="s">
        <v>62</v>
      </c>
      <c r="C11">
        <v>185</v>
      </c>
      <c r="D11" s="35">
        <v>0.16500000000000001</v>
      </c>
      <c r="E11" s="35">
        <v>0.153</v>
      </c>
      <c r="F11" s="35">
        <v>9.4E-2</v>
      </c>
      <c r="G11" s="35">
        <v>0.16500000000000001</v>
      </c>
      <c r="H11" s="35">
        <v>0.129</v>
      </c>
      <c r="I11" s="35">
        <v>0.16500000000000001</v>
      </c>
      <c r="J11" s="35">
        <v>9.4E-2</v>
      </c>
      <c r="K11" s="35">
        <v>0.106</v>
      </c>
      <c r="L11" s="35">
        <v>9.4E-2</v>
      </c>
      <c r="M11" s="35">
        <v>0.106</v>
      </c>
      <c r="N11" s="35">
        <v>0.41199999999999998</v>
      </c>
      <c r="O11" s="35">
        <v>0.40600000000000003</v>
      </c>
      <c r="P11" s="35">
        <v>0.5</v>
      </c>
      <c r="Q11" s="35">
        <v>0.48199999999999998</v>
      </c>
      <c r="R11" s="35">
        <v>0.41199999999999998</v>
      </c>
      <c r="S11" s="35">
        <v>0.54100000000000004</v>
      </c>
      <c r="T11" s="35">
        <v>0.47599999999999998</v>
      </c>
      <c r="U11" s="35">
        <v>0.41799999999999998</v>
      </c>
      <c r="V11" s="35">
        <v>0.45900000000000002</v>
      </c>
      <c r="W11" s="35">
        <v>0.45900000000000002</v>
      </c>
      <c r="X11" s="35">
        <v>0.75900000000000001</v>
      </c>
      <c r="Y11" s="35">
        <v>0.78200000000000003</v>
      </c>
      <c r="Z11" s="35">
        <v>0.77100000000000002</v>
      </c>
      <c r="AA11" s="35">
        <v>0.78200000000000003</v>
      </c>
      <c r="AB11" s="35">
        <v>0.78800000000000003</v>
      </c>
      <c r="AC11" s="35">
        <v>0.82399999999999995</v>
      </c>
      <c r="AD11" s="35">
        <v>0.76500000000000001</v>
      </c>
      <c r="AE11" s="35">
        <v>0.73499999999999999</v>
      </c>
      <c r="AF11" s="35">
        <v>0.78200000000000003</v>
      </c>
      <c r="AG11" s="35">
        <v>0.77600000000000002</v>
      </c>
      <c r="AH11" t="s">
        <v>112</v>
      </c>
      <c r="AI11" s="4">
        <f t="shared" si="3"/>
        <v>0.12710000000000005</v>
      </c>
      <c r="AJ11" s="4">
        <f t="shared" si="4"/>
        <v>0.45649999999999996</v>
      </c>
      <c r="AK11" s="4">
        <f t="shared" si="5"/>
        <v>0.77639999999999998</v>
      </c>
      <c r="AL11" s="4">
        <f t="shared" si="6"/>
        <v>1.0088992902058022E-2</v>
      </c>
      <c r="AM11" s="4">
        <f t="shared" si="7"/>
        <v>4.8213518159675242E-2</v>
      </c>
      <c r="AN11" s="4">
        <f t="shared" si="8"/>
        <v>7.2037027515947163E-3</v>
      </c>
      <c r="AO11">
        <f t="shared" si="9"/>
        <v>23.513500000000008</v>
      </c>
      <c r="AP11">
        <f t="shared" si="10"/>
        <v>84.452499999999986</v>
      </c>
      <c r="AQ11">
        <f t="shared" si="11"/>
        <v>143.63399999999999</v>
      </c>
      <c r="AR11">
        <f t="shared" si="12"/>
        <v>1.8664636868807341</v>
      </c>
      <c r="AS11">
        <f t="shared" si="13"/>
        <v>8.9195008595399194</v>
      </c>
      <c r="AT11">
        <f t="shared" si="14"/>
        <v>1.3326850090450226</v>
      </c>
    </row>
    <row r="12" spans="1:46">
      <c r="A12" t="s">
        <v>120</v>
      </c>
      <c r="B12" t="s">
        <v>46</v>
      </c>
      <c r="C12">
        <v>456</v>
      </c>
      <c r="D12" s="35">
        <v>0.49299999999999999</v>
      </c>
      <c r="E12" s="35">
        <v>0.498</v>
      </c>
      <c r="F12" s="35">
        <v>0.46100000000000002</v>
      </c>
      <c r="G12" s="35">
        <v>0.498</v>
      </c>
      <c r="H12" s="35">
        <v>0.55700000000000005</v>
      </c>
      <c r="I12" s="35">
        <v>0.443</v>
      </c>
      <c r="J12" s="35">
        <v>0.48899999999999999</v>
      </c>
      <c r="K12" s="35">
        <v>0.60299999999999998</v>
      </c>
      <c r="L12" s="35">
        <v>0.53</v>
      </c>
      <c r="M12" s="35">
        <v>0.51100000000000001</v>
      </c>
      <c r="N12" s="35">
        <v>0.21</v>
      </c>
      <c r="O12" s="35">
        <v>0.24399999999999999</v>
      </c>
      <c r="P12" s="35">
        <v>0.214</v>
      </c>
      <c r="Q12" s="35">
        <v>0.23499999999999999</v>
      </c>
      <c r="R12" s="35">
        <v>0.223</v>
      </c>
      <c r="S12" s="35">
        <v>0.21</v>
      </c>
      <c r="T12" s="35">
        <v>0.24399999999999999</v>
      </c>
      <c r="U12" s="35">
        <v>0.20499999999999999</v>
      </c>
      <c r="V12" s="35">
        <v>0.23899999999999999</v>
      </c>
      <c r="W12" s="35">
        <v>0.214</v>
      </c>
      <c r="X12" s="35">
        <v>0.62</v>
      </c>
      <c r="Y12" s="35">
        <v>0.60399999999999998</v>
      </c>
      <c r="Z12" s="35">
        <v>0.61499999999999999</v>
      </c>
      <c r="AA12" s="35">
        <v>0.62</v>
      </c>
      <c r="AB12" s="35">
        <v>0.61299999999999999</v>
      </c>
      <c r="AC12" s="35">
        <v>0.61</v>
      </c>
      <c r="AD12" s="35">
        <v>0.56899999999999995</v>
      </c>
      <c r="AE12" s="35">
        <v>0.57399999999999995</v>
      </c>
      <c r="AF12" s="35">
        <v>0.67</v>
      </c>
      <c r="AG12" s="35">
        <v>0.57599999999999996</v>
      </c>
      <c r="AH12" t="s">
        <v>112</v>
      </c>
      <c r="AI12" s="4">
        <f t="shared" si="3"/>
        <v>0.50829999999999997</v>
      </c>
      <c r="AJ12" s="4">
        <f t="shared" si="4"/>
        <v>0.2238</v>
      </c>
      <c r="AK12" s="4">
        <f t="shared" si="5"/>
        <v>0.60709999999999986</v>
      </c>
      <c r="AL12" s="4">
        <f t="shared" si="6"/>
        <v>1.4582371396846107E-2</v>
      </c>
      <c r="AM12" s="4">
        <f t="shared" si="7"/>
        <v>5.9520762017224817E-2</v>
      </c>
      <c r="AN12" s="4">
        <f t="shared" si="8"/>
        <v>9.380180050392312E-3</v>
      </c>
      <c r="AO12">
        <f t="shared" si="9"/>
        <v>231.78479999999999</v>
      </c>
      <c r="AP12">
        <f t="shared" si="10"/>
        <v>102.0528</v>
      </c>
      <c r="AQ12">
        <f t="shared" si="11"/>
        <v>276.83759999999995</v>
      </c>
      <c r="AR12">
        <f t="shared" si="12"/>
        <v>6.6495613569618248</v>
      </c>
      <c r="AS12">
        <f t="shared" si="13"/>
        <v>27.141467479854516</v>
      </c>
      <c r="AT12">
        <f t="shared" si="14"/>
        <v>4.277362102978894</v>
      </c>
    </row>
    <row r="13" spans="1:46">
      <c r="A13" t="s">
        <v>121</v>
      </c>
      <c r="B13" t="s">
        <v>38</v>
      </c>
      <c r="C13">
        <v>118</v>
      </c>
      <c r="D13" s="35">
        <v>0.52700000000000002</v>
      </c>
      <c r="E13" s="35">
        <v>0.72699999999999998</v>
      </c>
      <c r="F13" s="35">
        <v>0.54500000000000004</v>
      </c>
      <c r="G13" s="35">
        <v>0.52700000000000002</v>
      </c>
      <c r="H13" s="35">
        <v>0.38200000000000001</v>
      </c>
      <c r="I13" s="35">
        <v>0.41799999999999998</v>
      </c>
      <c r="J13" s="35">
        <v>0.65500000000000003</v>
      </c>
      <c r="K13" s="35">
        <v>0.54500000000000004</v>
      </c>
      <c r="L13" s="35">
        <v>0.52700000000000002</v>
      </c>
      <c r="M13" s="35">
        <v>0.50900000000000001</v>
      </c>
      <c r="N13" s="35">
        <v>0.218</v>
      </c>
      <c r="O13" s="35">
        <v>0.218</v>
      </c>
      <c r="P13" s="35">
        <v>0.27300000000000002</v>
      </c>
      <c r="Q13" s="35">
        <v>0.27300000000000002</v>
      </c>
      <c r="R13" s="35">
        <v>0.26400000000000001</v>
      </c>
      <c r="S13" s="35">
        <v>0.22700000000000001</v>
      </c>
      <c r="T13" s="35">
        <v>0.245</v>
      </c>
      <c r="U13" s="35">
        <v>0.245</v>
      </c>
      <c r="V13" s="35">
        <v>0.255</v>
      </c>
      <c r="W13" s="35">
        <v>0.255</v>
      </c>
      <c r="X13" s="35">
        <v>0.78200000000000003</v>
      </c>
      <c r="Y13" s="35">
        <v>0.72699999999999998</v>
      </c>
      <c r="Z13" s="35">
        <v>0.81799999999999995</v>
      </c>
      <c r="AA13" s="35">
        <v>0.72699999999999998</v>
      </c>
      <c r="AB13" s="35">
        <v>0.71799999999999997</v>
      </c>
      <c r="AC13" s="35">
        <v>0.71799999999999997</v>
      </c>
      <c r="AD13" s="35">
        <v>0.73599999999999999</v>
      </c>
      <c r="AE13" s="35">
        <v>0.80900000000000005</v>
      </c>
      <c r="AF13" s="35">
        <v>0.73599999999999999</v>
      </c>
      <c r="AG13" s="35">
        <v>0.60899999999999999</v>
      </c>
      <c r="AH13" t="s">
        <v>112</v>
      </c>
      <c r="AI13" s="4">
        <f t="shared" si="3"/>
        <v>0.53620000000000012</v>
      </c>
      <c r="AJ13" s="4">
        <f t="shared" si="4"/>
        <v>0.24729999999999999</v>
      </c>
      <c r="AK13" s="4">
        <f t="shared" si="5"/>
        <v>0.73799999999999999</v>
      </c>
      <c r="AL13" s="4">
        <f t="shared" si="6"/>
        <v>3.1519940778286022E-2</v>
      </c>
      <c r="AM13" s="4">
        <f t="shared" si="7"/>
        <v>8.0374325640855171E-2</v>
      </c>
      <c r="AN13" s="4">
        <f t="shared" si="8"/>
        <v>1.8579558659989746E-2</v>
      </c>
      <c r="AO13">
        <f t="shared" si="9"/>
        <v>63.271600000000014</v>
      </c>
      <c r="AP13">
        <f t="shared" si="10"/>
        <v>29.1814</v>
      </c>
      <c r="AQ13">
        <f t="shared" si="11"/>
        <v>87.084000000000003</v>
      </c>
      <c r="AR13">
        <f t="shared" si="12"/>
        <v>3.7193530118377507</v>
      </c>
      <c r="AS13">
        <f t="shared" si="13"/>
        <v>9.4841704256209098</v>
      </c>
      <c r="AT13">
        <f t="shared" si="14"/>
        <v>2.1923879218787903</v>
      </c>
    </row>
    <row r="14" spans="1:46">
      <c r="A14" t="s">
        <v>122</v>
      </c>
      <c r="B14" t="s">
        <v>36</v>
      </c>
      <c r="C14">
        <v>88</v>
      </c>
      <c r="D14" s="35">
        <v>0.60499999999999998</v>
      </c>
      <c r="E14" s="35">
        <v>0.46500000000000002</v>
      </c>
      <c r="F14" s="35">
        <v>0.442</v>
      </c>
      <c r="G14" s="35">
        <v>0.41899999999999998</v>
      </c>
      <c r="H14" s="35">
        <v>0.41899999999999998</v>
      </c>
      <c r="I14" s="35">
        <v>0.81399999999999995</v>
      </c>
      <c r="J14" s="35">
        <v>0.46500000000000002</v>
      </c>
      <c r="K14" s="35">
        <v>0.58099999999999996</v>
      </c>
      <c r="L14" s="35">
        <v>0.60499999999999998</v>
      </c>
      <c r="M14" s="35">
        <v>0.53500000000000003</v>
      </c>
      <c r="N14" s="35">
        <v>6.9000000000000006E-2</v>
      </c>
      <c r="O14" s="35">
        <v>4.5999999999999999E-2</v>
      </c>
      <c r="P14" s="35">
        <v>2.3E-2</v>
      </c>
      <c r="Q14" s="35">
        <v>6.9000000000000006E-2</v>
      </c>
      <c r="R14" s="35">
        <v>9.1999999999999998E-2</v>
      </c>
      <c r="S14" s="35">
        <v>6.9000000000000006E-2</v>
      </c>
      <c r="T14" s="35">
        <v>5.7000000000000002E-2</v>
      </c>
      <c r="U14" s="35">
        <v>6.9000000000000006E-2</v>
      </c>
      <c r="V14" s="35">
        <v>1.0999999999999999E-2</v>
      </c>
      <c r="W14" s="35">
        <v>0.08</v>
      </c>
      <c r="X14" s="35">
        <v>0.65500000000000003</v>
      </c>
      <c r="Y14" s="35">
        <v>0.63200000000000001</v>
      </c>
      <c r="Z14" s="35">
        <v>0.65500000000000003</v>
      </c>
      <c r="AA14" s="35">
        <v>0.49399999999999999</v>
      </c>
      <c r="AB14" s="35">
        <v>0.42499999999999999</v>
      </c>
      <c r="AC14" s="35">
        <v>0.58599999999999997</v>
      </c>
      <c r="AD14" s="35">
        <v>0.57499999999999996</v>
      </c>
      <c r="AE14" s="35">
        <v>0.58599999999999997</v>
      </c>
      <c r="AF14" s="35">
        <v>0.65500000000000003</v>
      </c>
      <c r="AG14" s="35">
        <v>0.50600000000000001</v>
      </c>
      <c r="AH14" t="s">
        <v>112</v>
      </c>
      <c r="AI14" s="4">
        <f t="shared" si="3"/>
        <v>0.53499999999999992</v>
      </c>
      <c r="AJ14" s="4">
        <f t="shared" si="4"/>
        <v>5.8499999999999996E-2</v>
      </c>
      <c r="AK14" s="4">
        <f t="shared" si="5"/>
        <v>0.57689999999999997</v>
      </c>
      <c r="AL14" s="4">
        <f t="shared" si="6"/>
        <v>3.874675613662535E-2</v>
      </c>
      <c r="AM14" s="4">
        <f t="shared" si="7"/>
        <v>8.9396675304820788E-2</v>
      </c>
      <c r="AN14" s="4">
        <f t="shared" si="8"/>
        <v>2.5050371476509167E-2</v>
      </c>
      <c r="AO14">
        <f t="shared" si="9"/>
        <v>47.079999999999991</v>
      </c>
      <c r="AP14">
        <f t="shared" si="10"/>
        <v>5.1479999999999997</v>
      </c>
      <c r="AQ14">
        <f t="shared" si="11"/>
        <v>50.767199999999995</v>
      </c>
      <c r="AR14">
        <f t="shared" si="12"/>
        <v>3.4097145400230309</v>
      </c>
      <c r="AS14">
        <f t="shared" si="13"/>
        <v>7.8669074268242296</v>
      </c>
      <c r="AT14">
        <f t="shared" si="14"/>
        <v>2.2044326899328066</v>
      </c>
    </row>
    <row r="15" spans="1:46">
      <c r="A15" t="s">
        <v>123</v>
      </c>
      <c r="B15" t="s">
        <v>40</v>
      </c>
      <c r="C15">
        <v>206</v>
      </c>
      <c r="D15" s="35">
        <v>0.45100000000000001</v>
      </c>
      <c r="E15" s="35">
        <v>0.55900000000000005</v>
      </c>
      <c r="F15" s="35">
        <v>0.56899999999999995</v>
      </c>
      <c r="G15" s="35">
        <v>0.68600000000000005</v>
      </c>
      <c r="H15" s="35">
        <v>0.60799999999999998</v>
      </c>
      <c r="I15" s="35">
        <v>0.54900000000000004</v>
      </c>
      <c r="J15" s="35">
        <v>0.5</v>
      </c>
      <c r="K15" s="35">
        <v>0.41199999999999998</v>
      </c>
      <c r="L15" s="35">
        <v>0.55900000000000005</v>
      </c>
      <c r="M15" s="35">
        <v>0.57799999999999996</v>
      </c>
      <c r="N15" s="35">
        <v>0.16200000000000001</v>
      </c>
      <c r="O15" s="35">
        <v>0.11799999999999999</v>
      </c>
      <c r="P15" s="35">
        <v>0.22500000000000001</v>
      </c>
      <c r="Q15" s="35">
        <v>0.14699999999999999</v>
      </c>
      <c r="R15" s="35">
        <v>0.17199999999999999</v>
      </c>
      <c r="S15" s="35">
        <v>0.13200000000000001</v>
      </c>
      <c r="T15" s="35">
        <v>0.13700000000000001</v>
      </c>
      <c r="U15" s="35">
        <v>0.127</v>
      </c>
      <c r="V15" s="35">
        <v>0.14699999999999999</v>
      </c>
      <c r="W15" s="35">
        <v>0.152</v>
      </c>
      <c r="X15" s="35">
        <v>0.44600000000000001</v>
      </c>
      <c r="Y15" s="35">
        <v>0.39700000000000002</v>
      </c>
      <c r="Z15" s="35">
        <v>0.52</v>
      </c>
      <c r="AA15" s="35">
        <v>0.5</v>
      </c>
      <c r="AB15" s="35">
        <v>0.505</v>
      </c>
      <c r="AC15" s="35">
        <v>0.44600000000000001</v>
      </c>
      <c r="AD15" s="35">
        <v>0.57799999999999996</v>
      </c>
      <c r="AE15" s="35">
        <v>0.61799999999999999</v>
      </c>
      <c r="AF15" s="35">
        <v>0.49</v>
      </c>
      <c r="AG15" s="35">
        <v>0.46600000000000003</v>
      </c>
      <c r="AH15" t="s">
        <v>112</v>
      </c>
      <c r="AI15" s="4">
        <f t="shared" si="3"/>
        <v>0.54710000000000014</v>
      </c>
      <c r="AJ15" s="4">
        <f t="shared" si="4"/>
        <v>0.15189999999999998</v>
      </c>
      <c r="AK15" s="4">
        <f t="shared" si="5"/>
        <v>0.49660000000000004</v>
      </c>
      <c r="AL15" s="4">
        <f t="shared" si="6"/>
        <v>2.4591981529668277E-2</v>
      </c>
      <c r="AM15" s="4">
        <f t="shared" si="7"/>
        <v>4.8320699498248167E-2</v>
      </c>
      <c r="AN15" s="4">
        <f t="shared" si="8"/>
        <v>2.0551939621900037E-2</v>
      </c>
      <c r="AO15">
        <f t="shared" si="9"/>
        <v>112.70260000000003</v>
      </c>
      <c r="AP15">
        <f t="shared" si="10"/>
        <v>31.291399999999996</v>
      </c>
      <c r="AQ15">
        <f t="shared" si="11"/>
        <v>102.29960000000001</v>
      </c>
      <c r="AR15">
        <f t="shared" si="12"/>
        <v>5.0659481951116652</v>
      </c>
      <c r="AS15">
        <f t="shared" si="13"/>
        <v>9.9540640966391223</v>
      </c>
      <c r="AT15">
        <f t="shared" si="14"/>
        <v>4.2336995621114077</v>
      </c>
    </row>
    <row r="16" spans="1:46">
      <c r="A16" t="s">
        <v>124</v>
      </c>
      <c r="B16" t="s">
        <v>48</v>
      </c>
      <c r="C16">
        <v>159</v>
      </c>
      <c r="D16" s="35">
        <v>0.48</v>
      </c>
      <c r="E16" s="35">
        <v>0.52</v>
      </c>
      <c r="F16" s="35">
        <v>0.54700000000000004</v>
      </c>
      <c r="G16" s="35">
        <v>0.48</v>
      </c>
      <c r="H16" s="35">
        <v>0.50700000000000001</v>
      </c>
      <c r="I16" s="35">
        <v>0.54700000000000004</v>
      </c>
      <c r="J16" s="35">
        <v>0.64</v>
      </c>
      <c r="K16" s="35">
        <v>0.44</v>
      </c>
      <c r="L16" s="35">
        <v>0.49299999999999999</v>
      </c>
      <c r="M16" s="35">
        <v>0.373</v>
      </c>
      <c r="N16" s="35">
        <v>9.2999999999999999E-2</v>
      </c>
      <c r="O16" s="35">
        <v>7.2999999999999995E-2</v>
      </c>
      <c r="P16" s="35">
        <v>7.9000000000000001E-2</v>
      </c>
      <c r="Q16" s="35">
        <v>0.113</v>
      </c>
      <c r="R16" s="35">
        <v>0.33800000000000002</v>
      </c>
      <c r="S16" s="35">
        <v>0.34399999999999997</v>
      </c>
      <c r="T16" s="35">
        <v>0.34399999999999997</v>
      </c>
      <c r="U16" s="35">
        <v>0.35799999999999998</v>
      </c>
      <c r="V16" s="35">
        <v>0.377</v>
      </c>
      <c r="W16" s="35">
        <v>0.39100000000000001</v>
      </c>
      <c r="X16" s="35">
        <v>0.45</v>
      </c>
      <c r="Y16" s="35">
        <v>0.49</v>
      </c>
      <c r="Z16" s="35">
        <v>0.52300000000000002</v>
      </c>
      <c r="AA16" s="35">
        <v>0.46400000000000002</v>
      </c>
      <c r="AB16" s="35">
        <v>0.47</v>
      </c>
      <c r="AC16" s="35">
        <v>0.503</v>
      </c>
      <c r="AD16" s="35">
        <v>0.437</v>
      </c>
      <c r="AE16" s="35">
        <v>0.52300000000000002</v>
      </c>
      <c r="AF16" s="35">
        <v>0.497</v>
      </c>
      <c r="AG16" s="35">
        <v>0.56299999999999994</v>
      </c>
      <c r="AH16" t="s">
        <v>112</v>
      </c>
      <c r="AI16" s="4">
        <f t="shared" si="3"/>
        <v>0.50270000000000015</v>
      </c>
      <c r="AJ16" s="4">
        <f t="shared" si="4"/>
        <v>0.251</v>
      </c>
      <c r="AK16" s="4">
        <f t="shared" si="5"/>
        <v>0.49199999999999999</v>
      </c>
      <c r="AL16" s="4">
        <f t="shared" si="6"/>
        <v>2.2353746889503631E-2</v>
      </c>
      <c r="AM16" s="4">
        <f t="shared" si="7"/>
        <v>3.5463533696209949E-2</v>
      </c>
      <c r="AN16" s="4">
        <f t="shared" si="8"/>
        <v>1.20968315410827E-2</v>
      </c>
      <c r="AO16">
        <f t="shared" si="9"/>
        <v>79.929300000000026</v>
      </c>
      <c r="AP16">
        <f t="shared" si="10"/>
        <v>39.908999999999999</v>
      </c>
      <c r="AQ16">
        <f t="shared" si="11"/>
        <v>78.227999999999994</v>
      </c>
      <c r="AR16">
        <f t="shared" si="12"/>
        <v>3.5542457554310776</v>
      </c>
      <c r="AS16">
        <f t="shared" si="13"/>
        <v>5.6387018576973817</v>
      </c>
      <c r="AT16">
        <f t="shared" si="14"/>
        <v>1.9233962150321493</v>
      </c>
    </row>
    <row r="17" spans="1:52">
      <c r="A17" t="s">
        <v>125</v>
      </c>
      <c r="B17" t="s">
        <v>42</v>
      </c>
      <c r="C17">
        <v>331</v>
      </c>
      <c r="D17" s="35">
        <v>0.03</v>
      </c>
      <c r="E17" s="35">
        <v>0.03</v>
      </c>
      <c r="F17" s="35">
        <v>0.03</v>
      </c>
      <c r="G17" s="35">
        <v>3.6999999999999998E-2</v>
      </c>
      <c r="H17" s="35">
        <v>3.6999999999999998E-2</v>
      </c>
      <c r="I17" s="35">
        <v>1.7999999999999999E-2</v>
      </c>
      <c r="J17" s="35">
        <v>2.4E-2</v>
      </c>
      <c r="K17" s="35">
        <v>2.4E-2</v>
      </c>
      <c r="L17" s="35">
        <v>3.6999999999999998E-2</v>
      </c>
      <c r="M17" s="35">
        <v>4.9000000000000002E-2</v>
      </c>
      <c r="N17" s="35">
        <v>0.439</v>
      </c>
      <c r="O17" s="35">
        <v>0.38100000000000001</v>
      </c>
      <c r="P17" s="35">
        <v>0.50600000000000001</v>
      </c>
      <c r="Q17" s="35">
        <v>0.42399999999999999</v>
      </c>
      <c r="R17" s="35">
        <v>0.41199999999999998</v>
      </c>
      <c r="S17" s="35">
        <v>0.49099999999999999</v>
      </c>
      <c r="T17" s="35">
        <v>0.39300000000000002</v>
      </c>
      <c r="U17" s="35">
        <v>0.40899999999999997</v>
      </c>
      <c r="V17" s="35">
        <v>0.42399999999999999</v>
      </c>
      <c r="W17" s="35">
        <v>0.439</v>
      </c>
      <c r="X17" s="35">
        <v>0.52100000000000002</v>
      </c>
      <c r="Y17" s="35">
        <v>0.497</v>
      </c>
      <c r="Z17" s="35">
        <v>0.48499999999999999</v>
      </c>
      <c r="AA17" s="35">
        <v>0.52700000000000002</v>
      </c>
      <c r="AB17" s="35">
        <v>0.56100000000000005</v>
      </c>
      <c r="AC17" s="35">
        <v>0.503</v>
      </c>
      <c r="AD17" s="35">
        <v>0.49399999999999999</v>
      </c>
      <c r="AE17" s="35">
        <v>0.497</v>
      </c>
      <c r="AF17" s="35">
        <v>0.47299999999999998</v>
      </c>
      <c r="AG17" s="35">
        <v>0.48199999999999998</v>
      </c>
      <c r="AH17" t="s">
        <v>112</v>
      </c>
      <c r="AI17" s="4">
        <f t="shared" si="3"/>
        <v>3.1599999999999996E-2</v>
      </c>
      <c r="AJ17" s="4">
        <f t="shared" si="4"/>
        <v>0.43179999999999996</v>
      </c>
      <c r="AK17" s="4">
        <f t="shared" si="5"/>
        <v>0.504</v>
      </c>
      <c r="AL17" s="4">
        <f t="shared" si="6"/>
        <v>2.7856776554368271E-3</v>
      </c>
      <c r="AM17" s="4">
        <f t="shared" si="7"/>
        <v>1.4142332040917282E-2</v>
      </c>
      <c r="AN17" s="4">
        <f t="shared" si="8"/>
        <v>8.2138095100061093E-3</v>
      </c>
      <c r="AO17">
        <f t="shared" si="9"/>
        <v>10.459599999999998</v>
      </c>
      <c r="AP17">
        <f t="shared" si="10"/>
        <v>142.92579999999998</v>
      </c>
      <c r="AQ17">
        <f t="shared" si="11"/>
        <v>166.82400000000001</v>
      </c>
      <c r="AR17">
        <f t="shared" si="12"/>
        <v>0.92205930394958979</v>
      </c>
      <c r="AS17">
        <f t="shared" si="13"/>
        <v>4.6811119055436201</v>
      </c>
      <c r="AT17">
        <f t="shared" si="14"/>
        <v>2.7187709478120223</v>
      </c>
    </row>
    <row r="18" spans="1:52">
      <c r="A18" t="s">
        <v>126</v>
      </c>
      <c r="B18" t="s">
        <v>56</v>
      </c>
      <c r="C18">
        <v>147</v>
      </c>
      <c r="D18" s="35">
        <v>0.40799999999999997</v>
      </c>
      <c r="E18" s="35">
        <v>0.49299999999999999</v>
      </c>
      <c r="F18" s="35">
        <v>0.53500000000000003</v>
      </c>
      <c r="G18" s="35">
        <v>0.35199999999999998</v>
      </c>
      <c r="H18" s="35">
        <v>0.60599999999999998</v>
      </c>
      <c r="I18" s="35">
        <v>0.56299999999999994</v>
      </c>
      <c r="J18" s="35">
        <v>0.47899999999999998</v>
      </c>
      <c r="K18" s="35">
        <v>0.33800000000000002</v>
      </c>
      <c r="L18" s="35">
        <v>0.63400000000000001</v>
      </c>
      <c r="M18" s="35">
        <v>0.80300000000000005</v>
      </c>
      <c r="N18" s="35">
        <v>0.503</v>
      </c>
      <c r="O18" s="35">
        <v>0.46200000000000002</v>
      </c>
      <c r="P18" s="35">
        <v>0.55200000000000005</v>
      </c>
      <c r="Q18" s="35">
        <v>0.52400000000000002</v>
      </c>
      <c r="R18" s="35">
        <v>0.54500000000000004</v>
      </c>
      <c r="S18" s="35">
        <v>0.54500000000000004</v>
      </c>
      <c r="T18" s="35">
        <v>0.57299999999999995</v>
      </c>
      <c r="U18" s="35">
        <v>0.48299999999999998</v>
      </c>
      <c r="V18" s="35">
        <v>0.52400000000000002</v>
      </c>
      <c r="W18" s="35">
        <v>0.57299999999999995</v>
      </c>
      <c r="X18" s="35">
        <v>0.70599999999999996</v>
      </c>
      <c r="Y18" s="35">
        <v>0.622</v>
      </c>
      <c r="Z18" s="35">
        <v>0.64300000000000002</v>
      </c>
      <c r="AA18" s="35">
        <v>0.60799999999999998</v>
      </c>
      <c r="AB18" s="35">
        <v>0.64300000000000002</v>
      </c>
      <c r="AC18" s="35">
        <v>0.65700000000000003</v>
      </c>
      <c r="AD18" s="35">
        <v>0.69899999999999995</v>
      </c>
      <c r="AE18" s="35">
        <v>0.64300000000000002</v>
      </c>
      <c r="AF18" s="35">
        <v>0.61499999999999999</v>
      </c>
      <c r="AG18" s="35">
        <v>0.629</v>
      </c>
      <c r="AH18" t="s">
        <v>112</v>
      </c>
      <c r="AI18" s="4">
        <f t="shared" si="3"/>
        <v>0.52110000000000001</v>
      </c>
      <c r="AJ18" s="4">
        <f t="shared" si="4"/>
        <v>0.52840000000000009</v>
      </c>
      <c r="AK18" s="4">
        <f t="shared" si="5"/>
        <v>0.64649999999999996</v>
      </c>
      <c r="AL18" s="4">
        <f t="shared" si="6"/>
        <v>4.4577635149877025E-2</v>
      </c>
      <c r="AM18" s="4">
        <f t="shared" si="7"/>
        <v>2.093736691500012E-2</v>
      </c>
      <c r="AN18" s="4">
        <f t="shared" si="8"/>
        <v>1.0448019482711113E-2</v>
      </c>
      <c r="AO18">
        <f t="shared" si="9"/>
        <v>76.601700000000008</v>
      </c>
      <c r="AP18">
        <f t="shared" si="10"/>
        <v>77.674800000000019</v>
      </c>
      <c r="AQ18">
        <f t="shared" si="11"/>
        <v>95.035499999999999</v>
      </c>
      <c r="AR18">
        <f t="shared" si="12"/>
        <v>6.5529123670319223</v>
      </c>
      <c r="AS18">
        <f t="shared" si="13"/>
        <v>3.0777929365050176</v>
      </c>
      <c r="AT18">
        <f t="shared" si="14"/>
        <v>1.5358588639585338</v>
      </c>
    </row>
    <row r="19" spans="1:52">
      <c r="A19" t="s">
        <v>127</v>
      </c>
      <c r="B19" t="s">
        <v>74</v>
      </c>
      <c r="C19">
        <v>346</v>
      </c>
      <c r="D19" s="35">
        <v>0.45200000000000001</v>
      </c>
      <c r="E19" s="35">
        <v>0.439</v>
      </c>
      <c r="F19" s="35">
        <v>0.374</v>
      </c>
      <c r="G19" s="35">
        <v>0.374</v>
      </c>
      <c r="H19" s="35">
        <v>0.33500000000000002</v>
      </c>
      <c r="I19" s="35">
        <v>0.497</v>
      </c>
      <c r="J19" s="35">
        <v>0.38100000000000001</v>
      </c>
      <c r="K19" s="35">
        <v>0.39400000000000002</v>
      </c>
      <c r="L19" s="35">
        <v>0.30299999999999999</v>
      </c>
      <c r="M19" s="35">
        <v>0.28399999999999997</v>
      </c>
      <c r="N19" s="35">
        <v>0.58099999999999996</v>
      </c>
      <c r="O19" s="35">
        <v>0.57399999999999995</v>
      </c>
      <c r="P19" s="35">
        <v>0.52600000000000002</v>
      </c>
      <c r="Q19" s="35">
        <v>0.58399999999999996</v>
      </c>
      <c r="R19" s="35">
        <v>0.56100000000000005</v>
      </c>
      <c r="S19" s="35">
        <v>0.47399999999999998</v>
      </c>
      <c r="T19" s="35">
        <v>0.54200000000000004</v>
      </c>
      <c r="U19" s="35">
        <v>0.57699999999999996</v>
      </c>
      <c r="V19" s="35">
        <v>0.57099999999999995</v>
      </c>
      <c r="W19" s="35">
        <v>0.57399999999999995</v>
      </c>
      <c r="X19" s="35">
        <v>0.45200000000000001</v>
      </c>
      <c r="Y19" s="35">
        <v>0.46500000000000002</v>
      </c>
      <c r="Z19" s="35">
        <v>0.51</v>
      </c>
      <c r="AA19" s="35">
        <v>0.45200000000000001</v>
      </c>
      <c r="AB19" s="35">
        <v>0.52300000000000002</v>
      </c>
      <c r="AC19" s="35">
        <v>0.41299999999999998</v>
      </c>
      <c r="AD19" s="35">
        <v>0.45800000000000002</v>
      </c>
      <c r="AE19" s="35">
        <v>0.47399999999999998</v>
      </c>
      <c r="AF19" s="35">
        <v>0.42299999999999999</v>
      </c>
      <c r="AG19" s="35">
        <v>0.46800000000000003</v>
      </c>
      <c r="AH19" t="s">
        <v>112</v>
      </c>
      <c r="AI19" s="4">
        <f t="shared" si="3"/>
        <v>0.38330000000000003</v>
      </c>
      <c r="AJ19" s="4">
        <f t="shared" si="4"/>
        <v>0.55639999999999989</v>
      </c>
      <c r="AK19" s="4">
        <f t="shared" si="5"/>
        <v>0.46379999999999999</v>
      </c>
      <c r="AL19" s="4">
        <f t="shared" si="6"/>
        <v>2.0998439095429051E-2</v>
      </c>
      <c r="AM19" s="4">
        <f t="shared" si="7"/>
        <v>1.6221385062112705E-2</v>
      </c>
      <c r="AN19" s="4">
        <f t="shared" si="8"/>
        <v>1.0708044743192957E-2</v>
      </c>
      <c r="AO19">
        <f t="shared" si="9"/>
        <v>132.62180000000001</v>
      </c>
      <c r="AP19">
        <f t="shared" si="10"/>
        <v>192.51439999999997</v>
      </c>
      <c r="AQ19">
        <f t="shared" si="11"/>
        <v>160.47479999999999</v>
      </c>
      <c r="AR19">
        <f t="shared" si="12"/>
        <v>7.2654599270184512</v>
      </c>
      <c r="AS19">
        <f t="shared" si="13"/>
        <v>5.6125992314909956</v>
      </c>
      <c r="AT19">
        <f t="shared" si="14"/>
        <v>3.7049834811447631</v>
      </c>
    </row>
    <row r="20" spans="1:52">
      <c r="A20" t="s">
        <v>128</v>
      </c>
      <c r="B20" t="s">
        <v>68</v>
      </c>
      <c r="C20">
        <v>50</v>
      </c>
      <c r="D20" s="35">
        <v>0.217</v>
      </c>
      <c r="E20" s="35">
        <v>0.13</v>
      </c>
      <c r="F20" s="35">
        <v>0.13</v>
      </c>
      <c r="G20" s="35">
        <v>4.2999999999999997E-2</v>
      </c>
      <c r="H20" s="35">
        <v>0.217</v>
      </c>
      <c r="I20" s="35">
        <v>0.217</v>
      </c>
      <c r="J20" s="35">
        <v>0.17399999999999999</v>
      </c>
      <c r="K20" s="35">
        <v>0.13</v>
      </c>
      <c r="L20" s="35">
        <v>0.17399999999999999</v>
      </c>
      <c r="M20" s="35">
        <v>0</v>
      </c>
      <c r="N20" s="35">
        <v>0.87</v>
      </c>
      <c r="O20" s="35">
        <v>0.89100000000000001</v>
      </c>
      <c r="P20" s="35">
        <v>0.89100000000000001</v>
      </c>
      <c r="Q20" s="35">
        <v>0.89100000000000001</v>
      </c>
      <c r="R20" s="35">
        <v>0.87</v>
      </c>
      <c r="S20" s="35">
        <v>0.87</v>
      </c>
      <c r="T20" s="35">
        <v>0.91300000000000003</v>
      </c>
      <c r="U20" s="35">
        <v>0.89100000000000001</v>
      </c>
      <c r="V20" s="35">
        <v>0.95699999999999996</v>
      </c>
      <c r="W20" s="35">
        <v>0.87</v>
      </c>
      <c r="X20" s="35">
        <v>0.89100000000000001</v>
      </c>
      <c r="Y20" s="35">
        <v>0.87</v>
      </c>
      <c r="Z20" s="35">
        <v>0.87</v>
      </c>
      <c r="AA20" s="35">
        <v>0.89100000000000001</v>
      </c>
      <c r="AB20" s="35">
        <v>0.87</v>
      </c>
      <c r="AC20" s="35">
        <v>0.87</v>
      </c>
      <c r="AD20" s="35">
        <v>0.91300000000000003</v>
      </c>
      <c r="AE20" s="35">
        <v>0.89100000000000001</v>
      </c>
      <c r="AF20" s="35">
        <v>0.89100000000000001</v>
      </c>
      <c r="AG20" s="35">
        <v>0.93500000000000005</v>
      </c>
      <c r="AH20" t="s">
        <v>112</v>
      </c>
      <c r="AI20" s="4">
        <f t="shared" si="3"/>
        <v>0.14319999999999999</v>
      </c>
      <c r="AJ20" s="4">
        <f t="shared" si="4"/>
        <v>0.89139999999999997</v>
      </c>
      <c r="AK20" s="4">
        <f t="shared" si="5"/>
        <v>0.8892000000000001</v>
      </c>
      <c r="AL20" s="4">
        <f t="shared" si="6"/>
        <v>2.3405982141324465E-2</v>
      </c>
      <c r="AM20" s="4">
        <f t="shared" si="7"/>
        <v>8.829307258594335E-3</v>
      </c>
      <c r="AN20" s="4">
        <f t="shared" si="8"/>
        <v>6.791825151525102E-3</v>
      </c>
      <c r="AO20">
        <f t="shared" si="9"/>
        <v>7.16</v>
      </c>
      <c r="AP20">
        <f t="shared" si="10"/>
        <v>44.57</v>
      </c>
      <c r="AQ20">
        <f t="shared" si="11"/>
        <v>44.460000000000008</v>
      </c>
      <c r="AR20">
        <f t="shared" si="12"/>
        <v>1.1702991070662232</v>
      </c>
      <c r="AS20">
        <f t="shared" si="13"/>
        <v>0.44146536292971672</v>
      </c>
      <c r="AT20">
        <f t="shared" si="14"/>
        <v>0.33959125757625508</v>
      </c>
    </row>
    <row r="21" spans="1:52">
      <c r="A21" t="s">
        <v>129</v>
      </c>
      <c r="B21" t="s">
        <v>54</v>
      </c>
      <c r="C21">
        <v>60</v>
      </c>
      <c r="D21" s="35">
        <v>0.04</v>
      </c>
      <c r="E21" s="35">
        <v>0.12</v>
      </c>
      <c r="F21" s="35">
        <v>0.04</v>
      </c>
      <c r="G21" s="35">
        <v>0.12</v>
      </c>
      <c r="H21" s="35">
        <v>0.08</v>
      </c>
      <c r="I21" s="35">
        <v>0.12</v>
      </c>
      <c r="J21" s="35">
        <v>0.08</v>
      </c>
      <c r="K21" s="35">
        <v>0.2</v>
      </c>
      <c r="L21" s="35">
        <v>0</v>
      </c>
      <c r="M21" s="35">
        <v>0.28000000000000003</v>
      </c>
      <c r="N21" s="35">
        <v>0.78</v>
      </c>
      <c r="O21" s="35">
        <v>0.7</v>
      </c>
      <c r="P21" s="35">
        <v>0.82</v>
      </c>
      <c r="Q21" s="35">
        <v>0.74</v>
      </c>
      <c r="R21" s="35">
        <v>0.86</v>
      </c>
      <c r="S21" s="35">
        <v>0.72</v>
      </c>
      <c r="T21" s="35">
        <v>0.76</v>
      </c>
      <c r="U21" s="35">
        <v>0.86</v>
      </c>
      <c r="V21" s="35">
        <v>0.8</v>
      </c>
      <c r="W21" s="35">
        <v>0.8</v>
      </c>
      <c r="X21" s="35">
        <v>0.7</v>
      </c>
      <c r="Y21" s="35">
        <v>0.7</v>
      </c>
      <c r="Z21" s="35">
        <v>0.72</v>
      </c>
      <c r="AA21" s="35">
        <v>0.82</v>
      </c>
      <c r="AB21" s="35">
        <v>0.84</v>
      </c>
      <c r="AC21" s="35">
        <v>0.68</v>
      </c>
      <c r="AD21" s="35">
        <v>0.78</v>
      </c>
      <c r="AE21" s="35">
        <v>0.7</v>
      </c>
      <c r="AF21" s="35">
        <v>0.66</v>
      </c>
      <c r="AG21" s="35">
        <v>0.66</v>
      </c>
      <c r="AH21" t="s">
        <v>112</v>
      </c>
      <c r="AI21" s="4">
        <f t="shared" si="3"/>
        <v>0.10800000000000001</v>
      </c>
      <c r="AJ21" s="4">
        <f t="shared" si="4"/>
        <v>0.78400000000000003</v>
      </c>
      <c r="AK21" s="4">
        <f t="shared" si="5"/>
        <v>0.72600000000000009</v>
      </c>
      <c r="AL21" s="4">
        <f t="shared" si="6"/>
        <v>2.6025628394590852E-2</v>
      </c>
      <c r="AM21" s="4">
        <f t="shared" si="7"/>
        <v>1.9333333333333334E-2</v>
      </c>
      <c r="AN21" s="4">
        <f t="shared" si="8"/>
        <v>2.0450482200237281E-2</v>
      </c>
      <c r="AO21">
        <f t="shared" si="9"/>
        <v>6.48</v>
      </c>
      <c r="AP21">
        <f t="shared" si="10"/>
        <v>47.04</v>
      </c>
      <c r="AQ21">
        <f t="shared" si="11"/>
        <v>43.56</v>
      </c>
      <c r="AR21">
        <f t="shared" si="12"/>
        <v>1.5615377036754512</v>
      </c>
      <c r="AS21">
        <f t="shared" si="13"/>
        <v>1.1600000000000001</v>
      </c>
      <c r="AT21">
        <f t="shared" si="14"/>
        <v>1.2270289320142369</v>
      </c>
    </row>
    <row r="22" spans="1:52">
      <c r="A22" t="s">
        <v>130</v>
      </c>
      <c r="B22" t="s">
        <v>70</v>
      </c>
      <c r="C22">
        <v>370</v>
      </c>
      <c r="D22" s="35">
        <v>0.14599999999999999</v>
      </c>
      <c r="E22" s="35">
        <v>0.127</v>
      </c>
      <c r="F22" s="35">
        <v>0.114</v>
      </c>
      <c r="G22" s="35">
        <v>0.10100000000000001</v>
      </c>
      <c r="H22" s="35">
        <v>0.17699999999999999</v>
      </c>
      <c r="I22" s="35">
        <v>0.222</v>
      </c>
      <c r="J22" s="35">
        <v>0.13300000000000001</v>
      </c>
      <c r="K22" s="35">
        <v>0.14599999999999999</v>
      </c>
      <c r="L22" s="35">
        <v>0.16500000000000001</v>
      </c>
      <c r="M22" s="35">
        <v>0.17699999999999999</v>
      </c>
      <c r="N22" s="35">
        <v>0.54700000000000004</v>
      </c>
      <c r="O22" s="35">
        <v>0.55700000000000005</v>
      </c>
      <c r="P22" s="35">
        <v>0.51300000000000001</v>
      </c>
      <c r="Q22" s="35">
        <v>0.49399999999999999</v>
      </c>
      <c r="R22" s="35">
        <v>0.51900000000000002</v>
      </c>
      <c r="S22" s="35">
        <v>0.56000000000000005</v>
      </c>
      <c r="T22" s="35">
        <v>0.5</v>
      </c>
      <c r="U22" s="35">
        <v>0.503</v>
      </c>
      <c r="V22" s="35">
        <v>0.56299999999999994</v>
      </c>
      <c r="W22" s="35">
        <v>0.52200000000000002</v>
      </c>
      <c r="X22" s="35">
        <v>0.63600000000000001</v>
      </c>
      <c r="Y22" s="35">
        <v>0.623</v>
      </c>
      <c r="Z22" s="35">
        <v>0.65500000000000003</v>
      </c>
      <c r="AA22" s="35">
        <v>0.61099999999999999</v>
      </c>
      <c r="AB22" s="35">
        <v>0.53200000000000003</v>
      </c>
      <c r="AC22" s="35">
        <v>0.59799999999999998</v>
      </c>
      <c r="AD22" s="35">
        <v>0.56599999999999995</v>
      </c>
      <c r="AE22" s="35">
        <v>0.63300000000000001</v>
      </c>
      <c r="AF22" s="35">
        <v>0.59199999999999997</v>
      </c>
      <c r="AG22" s="35">
        <v>0.59499999999999997</v>
      </c>
      <c r="AH22" t="s">
        <v>112</v>
      </c>
      <c r="AI22" s="4">
        <f t="shared" si="3"/>
        <v>0.15079999999999999</v>
      </c>
      <c r="AJ22" s="4">
        <f t="shared" si="4"/>
        <v>0.52779999999999994</v>
      </c>
      <c r="AK22" s="4">
        <f t="shared" si="5"/>
        <v>0.60409999999999997</v>
      </c>
      <c r="AL22" s="4">
        <f t="shared" si="6"/>
        <v>1.1258379595266406E-2</v>
      </c>
      <c r="AM22" s="4">
        <f t="shared" si="7"/>
        <v>1.9162028424290593E-2</v>
      </c>
      <c r="AN22" s="4">
        <f t="shared" si="8"/>
        <v>1.1433333333333334E-2</v>
      </c>
      <c r="AO22">
        <f t="shared" si="9"/>
        <v>55.795999999999999</v>
      </c>
      <c r="AP22">
        <f t="shared" si="10"/>
        <v>195.28599999999997</v>
      </c>
      <c r="AQ22">
        <f t="shared" si="11"/>
        <v>223.517</v>
      </c>
      <c r="AR22">
        <f t="shared" si="12"/>
        <v>4.1656004502485704</v>
      </c>
      <c r="AS22">
        <f t="shared" si="13"/>
        <v>7.0899505169875194</v>
      </c>
      <c r="AT22">
        <f t="shared" si="14"/>
        <v>4.2303333333333333</v>
      </c>
    </row>
    <row r="23" spans="1:52">
      <c r="AI23" s="58">
        <f>AVERAGE(AI3:AI22)</f>
        <v>0.31506000000000001</v>
      </c>
      <c r="AJ23" s="58">
        <f>AVERAGE(AJ3:AJ22)</f>
        <v>0.42465500000000012</v>
      </c>
      <c r="AK23" s="58">
        <f t="shared" ref="AK23:AN23" si="15">AVERAGE(AK3:AK22)</f>
        <v>0.64148500000000019</v>
      </c>
      <c r="AL23" s="60">
        <f t="shared" si="15"/>
        <v>2.1727215323876649E-2</v>
      </c>
      <c r="AM23" s="60">
        <f t="shared" si="15"/>
        <v>3.7989491407817447E-2</v>
      </c>
      <c r="AN23" s="60">
        <f t="shared" si="15"/>
        <v>1.2970130705412117E-2</v>
      </c>
      <c r="AO23" s="59">
        <f>SUM(AO3:AO22)/SUM($C3:$C22)</f>
        <v>0.32166455602275545</v>
      </c>
      <c r="AP23" s="59">
        <f t="shared" ref="AP23:AQ23" si="16">SUM(AP3:AP22)/SUM($C3:$C22)</f>
        <v>0.39797170418006433</v>
      </c>
      <c r="AQ23" s="59">
        <f t="shared" si="16"/>
        <v>0.60354232005936181</v>
      </c>
      <c r="AR23" s="62">
        <f t="shared" ref="AR23" si="17">SUM(AR3:AR22)/SUM($C3:$C22)</f>
        <v>1.76681235761194E-2</v>
      </c>
      <c r="AS23" s="62">
        <f t="shared" ref="AS23" si="18">SUM(AS3:AS22)/SUM($C3:$C22)</f>
        <v>3.6090785326185613E-2</v>
      </c>
      <c r="AT23" s="62">
        <f t="shared" ref="AT23" si="19">SUM(AT3:AT22)/SUM($C3:$C22)</f>
        <v>1.1675130766174126E-2</v>
      </c>
      <c r="AU23" s="57">
        <v>0.31506000000000001</v>
      </c>
      <c r="AV23" s="57">
        <v>0.42465500000000012</v>
      </c>
      <c r="AW23" s="57">
        <v>0.64148500000000019</v>
      </c>
      <c r="AX23" s="2">
        <v>2.1727215323876649E-2</v>
      </c>
      <c r="AY23" s="2">
        <v>3.7989491407817447E-2</v>
      </c>
      <c r="AZ23" s="2">
        <v>1.2970130705412117E-2</v>
      </c>
    </row>
    <row r="24" spans="1:52">
      <c r="AF24" t="s">
        <v>141</v>
      </c>
      <c r="AI24" s="61">
        <f>STDEV(AI3:AI22)/SQRT(20)</f>
        <v>4.3126499607793974E-2</v>
      </c>
      <c r="AJ24" s="61">
        <f t="shared" ref="AJ24:AK24" si="20">STDEV(AJ3:AJ22)/SQRT(20)</f>
        <v>4.528746513864744E-2</v>
      </c>
      <c r="AK24" s="61">
        <f t="shared" si="20"/>
        <v>2.604371353078646E-2</v>
      </c>
      <c r="AL24" t="s">
        <v>140</v>
      </c>
      <c r="AU24" s="56">
        <v>0.32166455602275545</v>
      </c>
      <c r="AV24" s="56">
        <v>0.39797170418006433</v>
      </c>
      <c r="AW24" s="56">
        <v>0.60354232005936181</v>
      </c>
      <c r="AX24" s="63">
        <v>1.76681235761194E-2</v>
      </c>
      <c r="AY24" s="63">
        <v>3.6090785326185613E-2</v>
      </c>
      <c r="AZ24" s="63">
        <v>1.1675130766174126E-2</v>
      </c>
    </row>
    <row r="26" spans="1:52">
      <c r="A26" t="s">
        <v>122</v>
      </c>
      <c r="B26" t="s">
        <v>36</v>
      </c>
      <c r="C26">
        <v>88</v>
      </c>
      <c r="D26">
        <v>54</v>
      </c>
      <c r="E26">
        <v>6</v>
      </c>
      <c r="F26">
        <v>58</v>
      </c>
    </row>
    <row r="27" spans="1:52">
      <c r="A27" t="s">
        <v>121</v>
      </c>
      <c r="B27" t="s">
        <v>38</v>
      </c>
      <c r="C27">
        <v>118</v>
      </c>
      <c r="D27">
        <v>54</v>
      </c>
      <c r="E27">
        <v>25</v>
      </c>
      <c r="F27">
        <v>74</v>
      </c>
      <c r="V27" s="1" t="s">
        <v>32</v>
      </c>
      <c r="W27" s="1" t="s">
        <v>33</v>
      </c>
      <c r="X27" s="1" t="s">
        <v>34</v>
      </c>
    </row>
    <row r="28" spans="1:52">
      <c r="A28" t="s">
        <v>123</v>
      </c>
      <c r="B28" t="s">
        <v>40</v>
      </c>
      <c r="C28">
        <v>206</v>
      </c>
      <c r="D28">
        <v>55</v>
      </c>
      <c r="E28">
        <v>15</v>
      </c>
      <c r="F28">
        <v>50</v>
      </c>
      <c r="U28" s="1" t="s">
        <v>32</v>
      </c>
      <c r="W28">
        <f>TTEST(AI3:AI22,AJ3:AJ22,2,3)</f>
        <v>8.7775273052560873E-2</v>
      </c>
      <c r="X28">
        <f>TTEST(AI3:AI22,AK3:AK22,2,3)</f>
        <v>3.0551973953986159E-7</v>
      </c>
    </row>
    <row r="29" spans="1:52">
      <c r="A29" t="s">
        <v>125</v>
      </c>
      <c r="B29" t="s">
        <v>42</v>
      </c>
      <c r="C29">
        <v>331</v>
      </c>
      <c r="D29">
        <v>3</v>
      </c>
      <c r="E29">
        <v>43</v>
      </c>
      <c r="F29">
        <v>50</v>
      </c>
      <c r="U29" s="1" t="s">
        <v>33</v>
      </c>
      <c r="X29">
        <f>TTEST(AJ3:AJ22,AK3:AK22,2,3)</f>
        <v>2.4801223458009215E-4</v>
      </c>
    </row>
    <row r="30" spans="1:52">
      <c r="A30" t="s">
        <v>114</v>
      </c>
      <c r="B30" t="s">
        <v>44</v>
      </c>
      <c r="C30">
        <v>314</v>
      </c>
      <c r="D30">
        <v>49</v>
      </c>
      <c r="E30">
        <v>38</v>
      </c>
      <c r="F30">
        <v>54</v>
      </c>
      <c r="U30" s="1" t="s">
        <v>34</v>
      </c>
    </row>
    <row r="31" spans="1:52">
      <c r="A31" t="s">
        <v>120</v>
      </c>
      <c r="B31" t="s">
        <v>46</v>
      </c>
      <c r="C31">
        <v>456</v>
      </c>
      <c r="D31">
        <v>51</v>
      </c>
      <c r="E31">
        <v>22</v>
      </c>
      <c r="F31">
        <v>61</v>
      </c>
    </row>
    <row r="32" spans="1:52">
      <c r="A32" t="s">
        <v>124</v>
      </c>
      <c r="B32" t="s">
        <v>48</v>
      </c>
      <c r="C32">
        <v>159</v>
      </c>
      <c r="D32">
        <v>50</v>
      </c>
      <c r="E32">
        <v>25</v>
      </c>
      <c r="F32">
        <v>49</v>
      </c>
    </row>
    <row r="33" spans="1:6">
      <c r="A33" t="s">
        <v>113</v>
      </c>
      <c r="B33" t="s">
        <v>50</v>
      </c>
      <c r="C33">
        <v>290</v>
      </c>
      <c r="D33">
        <v>13</v>
      </c>
      <c r="E33">
        <v>21</v>
      </c>
      <c r="F33">
        <v>53</v>
      </c>
    </row>
    <row r="34" spans="1:6">
      <c r="A34" t="s">
        <v>118</v>
      </c>
      <c r="B34" t="s">
        <v>52</v>
      </c>
      <c r="C34">
        <v>83</v>
      </c>
      <c r="D34">
        <v>36</v>
      </c>
      <c r="E34">
        <v>41</v>
      </c>
      <c r="F34">
        <v>68</v>
      </c>
    </row>
    <row r="35" spans="1:6">
      <c r="A35" t="s">
        <v>129</v>
      </c>
      <c r="B35" t="s">
        <v>54</v>
      </c>
      <c r="C35">
        <v>60</v>
      </c>
      <c r="D35">
        <v>11</v>
      </c>
      <c r="E35">
        <v>78</v>
      </c>
      <c r="F35">
        <v>73</v>
      </c>
    </row>
    <row r="36" spans="1:6">
      <c r="A36" t="s">
        <v>126</v>
      </c>
      <c r="B36" t="s">
        <v>56</v>
      </c>
      <c r="C36">
        <v>147</v>
      </c>
      <c r="D36">
        <v>52</v>
      </c>
      <c r="E36">
        <v>53</v>
      </c>
      <c r="F36">
        <v>65</v>
      </c>
    </row>
    <row r="37" spans="1:6">
      <c r="A37" t="s">
        <v>57</v>
      </c>
      <c r="B37" t="s">
        <v>58</v>
      </c>
      <c r="C37">
        <v>130</v>
      </c>
      <c r="D37">
        <v>13</v>
      </c>
      <c r="E37">
        <v>41</v>
      </c>
      <c r="F37">
        <v>66</v>
      </c>
    </row>
    <row r="38" spans="1:6">
      <c r="A38" t="s">
        <v>115</v>
      </c>
      <c r="B38" t="s">
        <v>60</v>
      </c>
      <c r="C38">
        <v>75</v>
      </c>
      <c r="D38">
        <v>41</v>
      </c>
      <c r="E38">
        <v>58</v>
      </c>
      <c r="F38">
        <v>78</v>
      </c>
    </row>
    <row r="39" spans="1:6">
      <c r="A39" t="s">
        <v>119</v>
      </c>
      <c r="B39" t="s">
        <v>62</v>
      </c>
      <c r="C39">
        <v>185</v>
      </c>
      <c r="D39">
        <v>13</v>
      </c>
      <c r="E39">
        <v>46</v>
      </c>
      <c r="F39">
        <v>78</v>
      </c>
    </row>
    <row r="40" spans="1:6">
      <c r="A40" t="s">
        <v>63</v>
      </c>
      <c r="B40" t="s">
        <v>64</v>
      </c>
      <c r="C40">
        <v>193</v>
      </c>
      <c r="D40">
        <v>11</v>
      </c>
      <c r="E40">
        <v>46</v>
      </c>
      <c r="F40">
        <v>76</v>
      </c>
    </row>
    <row r="41" spans="1:6">
      <c r="A41" t="s">
        <v>116</v>
      </c>
      <c r="B41" t="s">
        <v>66</v>
      </c>
      <c r="C41">
        <v>125</v>
      </c>
      <c r="D41">
        <v>11</v>
      </c>
      <c r="E41">
        <v>41</v>
      </c>
      <c r="F41">
        <v>69</v>
      </c>
    </row>
    <row r="42" spans="1:6">
      <c r="A42" t="s">
        <v>128</v>
      </c>
      <c r="B42" t="s">
        <v>68</v>
      </c>
      <c r="C42">
        <v>50</v>
      </c>
      <c r="D42">
        <v>14</v>
      </c>
      <c r="E42">
        <v>89</v>
      </c>
      <c r="F42">
        <v>89</v>
      </c>
    </row>
    <row r="43" spans="1:6">
      <c r="A43" t="s">
        <v>130</v>
      </c>
      <c r="B43" t="s">
        <v>70</v>
      </c>
      <c r="C43">
        <v>370</v>
      </c>
      <c r="D43">
        <v>15</v>
      </c>
      <c r="E43">
        <v>53</v>
      </c>
      <c r="F43">
        <v>60</v>
      </c>
    </row>
    <row r="44" spans="1:6">
      <c r="A44" t="s">
        <v>117</v>
      </c>
      <c r="B44" t="s">
        <v>72</v>
      </c>
      <c r="C44">
        <v>317</v>
      </c>
      <c r="D44">
        <v>47</v>
      </c>
      <c r="E44">
        <v>52</v>
      </c>
      <c r="F44">
        <v>66</v>
      </c>
    </row>
    <row r="45" spans="1:6">
      <c r="A45" t="s">
        <v>127</v>
      </c>
      <c r="B45" t="s">
        <v>74</v>
      </c>
      <c r="C45">
        <v>346</v>
      </c>
      <c r="D45">
        <v>38</v>
      </c>
      <c r="E45">
        <v>56</v>
      </c>
      <c r="F45">
        <v>46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</vt:lpstr>
      <vt:lpstr>backrub2</vt:lpstr>
      <vt:lpstr>MD</vt:lpstr>
      <vt:lpstr>KIC</vt:lpstr>
      <vt:lpstr>IM</vt:lpstr>
      <vt:lpstr>BR2</vt:lpstr>
      <vt:lpstr>MD2</vt:lpstr>
      <vt:lpstr>KIC2</vt:lpstr>
      <vt:lpstr>IM2</vt:lpstr>
      <vt:lpstr>fitting</vt:lpstr>
    </vt:vector>
  </TitlesOfParts>
  <Company>RPI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Bystroff</dc:creator>
  <cp:lastModifiedBy>Chris Bystroff</cp:lastModifiedBy>
  <dcterms:created xsi:type="dcterms:W3CDTF">2015-01-08T05:34:32Z</dcterms:created>
  <dcterms:modified xsi:type="dcterms:W3CDTF">2015-12-11T17:03:20Z</dcterms:modified>
</cp:coreProperties>
</file>